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otonac-my.sharepoint.com/personal/ck1g20_soton_ac_uk/Documents/Documents/PhD/20_Historical_record_catalogue/"/>
    </mc:Choice>
  </mc:AlternateContent>
  <xr:revisionPtr revIDLastSave="152" documentId="8_{2EBFFBB5-AA1D-4DD9-A43A-243907206CD1}" xr6:coauthVersionLast="47" xr6:coauthVersionMax="47" xr10:uidLastSave="{42B07D35-24E7-4C7A-B233-754C5A8CF07C}"/>
  <bookViews>
    <workbookView xWindow="-110" yWindow="-110" windowWidth="19420" windowHeight="10300" xr2:uid="{B145EA35-1BD5-495C-A7E0-BAB6ECA9BC9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02" i="1" l="1"/>
  <c r="G602" i="1" s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1" i="1"/>
  <c r="G600" i="1"/>
  <c r="G599" i="1"/>
  <c r="G598" i="1"/>
  <c r="G597" i="1"/>
  <c r="G596" i="1"/>
  <c r="G595" i="1"/>
  <c r="G594" i="1"/>
  <c r="G593" i="1"/>
  <c r="G592" i="1"/>
  <c r="G591" i="1"/>
  <c r="I590" i="1"/>
  <c r="G590" i="1" s="1"/>
  <c r="I589" i="1"/>
  <c r="G589" i="1" s="1"/>
  <c r="I588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I458" i="1"/>
  <c r="I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7" i="1"/>
  <c r="G376" i="1"/>
  <c r="G375" i="1"/>
  <c r="G374" i="1"/>
  <c r="G373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D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D324" i="1"/>
  <c r="G323" i="1"/>
  <c r="D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I30" i="1"/>
  <c r="G30" i="1" s="1"/>
  <c r="I29" i="1"/>
  <c r="G29" i="1"/>
  <c r="G28" i="1"/>
  <c r="G27" i="1"/>
  <c r="G26" i="1"/>
  <c r="I25" i="1"/>
  <c r="G25" i="1" s="1"/>
  <c r="G24" i="1"/>
  <c r="I23" i="1"/>
  <c r="G23" i="1" s="1"/>
  <c r="G22" i="1"/>
  <c r="G21" i="1"/>
  <c r="G20" i="1"/>
  <c r="G19" i="1"/>
  <c r="C19" i="1"/>
  <c r="G18" i="1"/>
  <c r="C18" i="1"/>
  <c r="G17" i="1"/>
  <c r="C17" i="1"/>
  <c r="G16" i="1"/>
  <c r="C16" i="1"/>
  <c r="G15" i="1"/>
  <c r="C15" i="1"/>
  <c r="G14" i="1"/>
  <c r="C14" i="1"/>
  <c r="G13" i="1"/>
  <c r="C13" i="1"/>
  <c r="G12" i="1"/>
  <c r="C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<sst xmlns="http://schemas.openxmlformats.org/spreadsheetml/2006/main" count="3169" uniqueCount="826">
  <si>
    <t>Rough location</t>
  </si>
  <si>
    <t>Country</t>
  </si>
  <si>
    <t>Latitude</t>
  </si>
  <si>
    <t>Longitude</t>
  </si>
  <si>
    <t>Start</t>
  </si>
  <si>
    <t>Finish</t>
  </si>
  <si>
    <t>Missing years</t>
  </si>
  <si>
    <t>Data Type</t>
  </si>
  <si>
    <t>link</t>
  </si>
  <si>
    <t>Kilbaha</t>
  </si>
  <si>
    <t>Ireland</t>
  </si>
  <si>
    <t>Jan-Jun 1842, September - December 1842</t>
  </si>
  <si>
    <t>Kilrush</t>
  </si>
  <si>
    <t>Foynes Island</t>
  </si>
  <si>
    <t>Limerick</t>
  </si>
  <si>
    <t>Casleh Bay</t>
  </si>
  <si>
    <t>Galway</t>
  </si>
  <si>
    <t>Old Head</t>
  </si>
  <si>
    <t>Mullaghmore</t>
  </si>
  <si>
    <t>Buncrana</t>
  </si>
  <si>
    <t>Port Rush</t>
  </si>
  <si>
    <t>Carrow Keel</t>
  </si>
  <si>
    <t>Glenarm</t>
  </si>
  <si>
    <t>Donnaghadee</t>
  </si>
  <si>
    <t>Ardglass</t>
  </si>
  <si>
    <t>Clogher Head</t>
  </si>
  <si>
    <t>Kingstown</t>
  </si>
  <si>
    <t>Dunmore East</t>
  </si>
  <si>
    <t>New Ross</t>
  </si>
  <si>
    <t>Trieste</t>
  </si>
  <si>
    <t>Italy</t>
  </si>
  <si>
    <t>NA</t>
  </si>
  <si>
    <t>Grau-de-la-Dent</t>
  </si>
  <si>
    <t>France</t>
  </si>
  <si>
    <t>Bancs des Flandres (SHOM 7JJ3354)</t>
  </si>
  <si>
    <t>1934-1953</t>
  </si>
  <si>
    <t>Dunkerque</t>
  </si>
  <si>
    <t>1803 - 1864, 1876-1878, 1880 - 1909, 1912-1945, 1948-1956</t>
  </si>
  <si>
    <t>Merville</t>
  </si>
  <si>
    <t>Boulogne</t>
  </si>
  <si>
    <t>1877 - 1908, 1910, 1912-1929, 1931-1933</t>
  </si>
  <si>
    <t>Calais</t>
  </si>
  <si>
    <t>1912-1953</t>
  </si>
  <si>
    <t>Le Touquet</t>
  </si>
  <si>
    <t>Dieppe</t>
  </si>
  <si>
    <t>1835-1837,1840-1852, 1853-1874, 1876-1877,1879, 1883-1936, 1938-1949, 1953-1957</t>
  </si>
  <si>
    <t>Le Tréport</t>
  </si>
  <si>
    <t>1840-1877,1879-1881,1885-1888,1891-1895</t>
  </si>
  <si>
    <t>Pointe du Hoc</t>
  </si>
  <si>
    <t>Saint-Valery-en-Caux</t>
  </si>
  <si>
    <t>1840-1870,1872-1877</t>
  </si>
  <si>
    <t>Fecamp</t>
  </si>
  <si>
    <t>1835-1840</t>
  </si>
  <si>
    <t>1909-1948</t>
  </si>
  <si>
    <t>Cap de la Heve</t>
  </si>
  <si>
    <t>Le Havre</t>
  </si>
  <si>
    <t xml:space="preserve">1703-1849, 1865-1868, 1921-1948,1953-1962 </t>
  </si>
  <si>
    <t>Le Havre Sémaphore</t>
  </si>
  <si>
    <t>Le Havre Dragages</t>
  </si>
  <si>
    <t>Octeville</t>
  </si>
  <si>
    <t>Quillebeuf</t>
  </si>
  <si>
    <t>Honfleur</t>
  </si>
  <si>
    <t>1876-1913,1915-1959</t>
  </si>
  <si>
    <t>Arromanches</t>
  </si>
  <si>
    <t>Barfleur</t>
  </si>
  <si>
    <t>Saint Vaast la Hougue</t>
  </si>
  <si>
    <t>Cotentin</t>
  </si>
  <si>
    <t>1940-1948</t>
  </si>
  <si>
    <t>Cherbourg</t>
  </si>
  <si>
    <t>1792-1831, 1834, 1841-1843, 1885-1920, 1923-1929, 1931, 1933-1946</t>
  </si>
  <si>
    <t>Jobourg</t>
  </si>
  <si>
    <t>Les Huquets de Jobourg</t>
  </si>
  <si>
    <t>Goury</t>
  </si>
  <si>
    <t>Barneville-Carteret</t>
  </si>
  <si>
    <t>Ile Chausey</t>
  </si>
  <si>
    <t>Granville</t>
  </si>
  <si>
    <t>1830, 1832-1920</t>
  </si>
  <si>
    <t>1833-1834</t>
  </si>
  <si>
    <t>Cancale</t>
  </si>
  <si>
    <t>Rochebonne</t>
  </si>
  <si>
    <t>St. Servan - St. Marlo</t>
  </si>
  <si>
    <t>1830-1834</t>
  </si>
  <si>
    <t>1837-1842,1845-1850,1899-1904,1913-1922,1925-1933, 1935-1948</t>
  </si>
  <si>
    <t>Cap Fréhel</t>
  </si>
  <si>
    <t>Lanros</t>
  </si>
  <si>
    <t>Baie de Saint Brieuc</t>
  </si>
  <si>
    <t>Paimpol</t>
  </si>
  <si>
    <t>1900-1901</t>
  </si>
  <si>
    <t>Heaux de Brehat</t>
  </si>
  <si>
    <t>1897-1931</t>
  </si>
  <si>
    <t>Abords de Brehat</t>
  </si>
  <si>
    <t>1932-1934</t>
  </si>
  <si>
    <t>Perros-guirec</t>
  </si>
  <si>
    <t>Trégier</t>
  </si>
  <si>
    <t>Morlaix</t>
  </si>
  <si>
    <t>1838-1928</t>
  </si>
  <si>
    <t>Roscoff</t>
  </si>
  <si>
    <t>Aberwrach</t>
  </si>
  <si>
    <t>1839-1929</t>
  </si>
  <si>
    <t>Cote Ouest de France?</t>
  </si>
  <si>
    <t>Ouessant</t>
  </si>
  <si>
    <t>Sein</t>
  </si>
  <si>
    <t>1819-1901,1903-1931</t>
  </si>
  <si>
    <t>Molène</t>
  </si>
  <si>
    <t>Roscanvel</t>
  </si>
  <si>
    <t>Camaret-sur-Mer</t>
  </si>
  <si>
    <t>Douarnenez</t>
  </si>
  <si>
    <t>1819-1901, 1903-1952</t>
  </si>
  <si>
    <t>Audierne</t>
  </si>
  <si>
    <t>1903-1952,1955-1958</t>
  </si>
  <si>
    <t>Ile Longue</t>
  </si>
  <si>
    <t>1957-1965</t>
  </si>
  <si>
    <t>Penmarch</t>
  </si>
  <si>
    <t>Ile Tudy</t>
  </si>
  <si>
    <t>Benodet</t>
  </si>
  <si>
    <t>Concarneau</t>
  </si>
  <si>
    <t>1820-1902,1904</t>
  </si>
  <si>
    <t>Hennebont</t>
  </si>
  <si>
    <t>Penfret</t>
  </si>
  <si>
    <t>Lorient</t>
  </si>
  <si>
    <t>1720-1777,1779-1819,1821-1854, 1856-1894,1896-1902,1904-1931,1937-1950</t>
  </si>
  <si>
    <t>Port Louis</t>
  </si>
  <si>
    <t>Groix</t>
  </si>
  <si>
    <t>Quiberon</t>
  </si>
  <si>
    <t>Belle-ile-en-mer</t>
  </si>
  <si>
    <t>1910-1937</t>
  </si>
  <si>
    <t>Point Joinville</t>
  </si>
  <si>
    <t>Le Croisic</t>
  </si>
  <si>
    <t>1909-1956,1959-1966</t>
  </si>
  <si>
    <t>Paimboeuf</t>
  </si>
  <si>
    <t>1837-1892</t>
  </si>
  <si>
    <t>Fromentine</t>
  </si>
  <si>
    <t>1867-1954</t>
  </si>
  <si>
    <t>Saint Gilles Croix de Vie</t>
  </si>
  <si>
    <t>Les sables d'Olonne</t>
  </si>
  <si>
    <t>1825-1920,1922-1966</t>
  </si>
  <si>
    <t>Ile de Ré</t>
  </si>
  <si>
    <t>La Pallice</t>
  </si>
  <si>
    <t>Ile d'Aix</t>
  </si>
  <si>
    <t>1961-1963</t>
  </si>
  <si>
    <t>Fort Enet</t>
  </si>
  <si>
    <t>Fort Boyard</t>
  </si>
  <si>
    <t>1877,1879-1880,1882,1884-1885,1887-1896,1898-1899,1903,1906</t>
  </si>
  <si>
    <t>Rochefort</t>
  </si>
  <si>
    <t>1815-1834</t>
  </si>
  <si>
    <t>1881-1884,1886-1889,1891-1894,1896-1899</t>
  </si>
  <si>
    <t>Port des Barques</t>
  </si>
  <si>
    <t>Vergeroux</t>
  </si>
  <si>
    <t>Pointe de Chapus</t>
  </si>
  <si>
    <t>La Cayenne</t>
  </si>
  <si>
    <t>La Coubre</t>
  </si>
  <si>
    <t>1875-1891,1893-1923</t>
  </si>
  <si>
    <t>Ile d'Oléron</t>
  </si>
  <si>
    <t>1879-1962</t>
  </si>
  <si>
    <t>Saint Dennis d'Oléron</t>
  </si>
  <si>
    <t>La Perrotine</t>
  </si>
  <si>
    <t>Château d'Oléron</t>
  </si>
  <si>
    <t>1879-1881</t>
  </si>
  <si>
    <t>La Perroche</t>
  </si>
  <si>
    <t>Coureaux d'Oléron</t>
  </si>
  <si>
    <t>Au Brie Maumusson</t>
  </si>
  <si>
    <t>Royan</t>
  </si>
  <si>
    <t>1814-1824,1826-1867,1869-1873,1875-1881,1883-1891,1893-1911,1913-1923</t>
  </si>
  <si>
    <t>Talmont</t>
  </si>
  <si>
    <t>1879-1891</t>
  </si>
  <si>
    <t>Mortagne</t>
  </si>
  <si>
    <t>1869-1877,1879-1891</t>
  </si>
  <si>
    <t>Gironde</t>
  </si>
  <si>
    <t>Port de Beychevelle</t>
  </si>
  <si>
    <t>Blaye</t>
  </si>
  <si>
    <t>1826-1891</t>
  </si>
  <si>
    <t>La Grave</t>
  </si>
  <si>
    <t>1875-1891</t>
  </si>
  <si>
    <t>Bordeaux</t>
  </si>
  <si>
    <t>1826-1873</t>
  </si>
  <si>
    <t>Bec d'Ambez</t>
  </si>
  <si>
    <t>1814-1824</t>
  </si>
  <si>
    <t>Pauillac</t>
  </si>
  <si>
    <t>1869-1873,1875-1891</t>
  </si>
  <si>
    <t>Port de la Maréchale</t>
  </si>
  <si>
    <t>1814-1867,1869-1873,1875-1891</t>
  </si>
  <si>
    <t>Port de By</t>
  </si>
  <si>
    <t>Pointe Grave</t>
  </si>
  <si>
    <t>1869-1957</t>
  </si>
  <si>
    <t>Cordouan</t>
  </si>
  <si>
    <t>1813-1824,1826-1852,1854-1867,1869-1873,1875-1881,1883-1891,1893-1911,1913-1923</t>
  </si>
  <si>
    <t>Bassin d'Arcachon</t>
  </si>
  <si>
    <t>1826-1927</t>
  </si>
  <si>
    <t>Arcachon-Eyrac</t>
  </si>
  <si>
    <t>1893-1966</t>
  </si>
  <si>
    <t>Le Pilat-Plage</t>
  </si>
  <si>
    <t>Boucau-Bayonne</t>
  </si>
  <si>
    <t>Saint-Jean-De-Luz</t>
  </si>
  <si>
    <t>1827-1881,1883-1955</t>
  </si>
  <si>
    <t>Socoa-Saint-Jean-De-Luz</t>
  </si>
  <si>
    <t>Bayonne</t>
  </si>
  <si>
    <t>1827-1918,1920-1962</t>
  </si>
  <si>
    <t>Cotes Sud de France?</t>
  </si>
  <si>
    <t>Golfe du Lion</t>
  </si>
  <si>
    <t>Banyuls-Sur-Mer</t>
  </si>
  <si>
    <t>Port-Vendres</t>
  </si>
  <si>
    <t>1897-1950</t>
  </si>
  <si>
    <t>Sète</t>
  </si>
  <si>
    <t>Le Grau du Roi</t>
  </si>
  <si>
    <t>Port-de-Bouc</t>
  </si>
  <si>
    <t>Martigues</t>
  </si>
  <si>
    <t>1897-1955</t>
  </si>
  <si>
    <t>Etang de Berre</t>
  </si>
  <si>
    <t>Ile du Planier</t>
  </si>
  <si>
    <t>Toulon</t>
  </si>
  <si>
    <t>1779-1840,1861-1894,1899-1943,1946-1954</t>
  </si>
  <si>
    <t>Port Pothuau</t>
  </si>
  <si>
    <t>Porquerolles</t>
  </si>
  <si>
    <t>Nice</t>
  </si>
  <si>
    <t>1899-1955</t>
  </si>
  <si>
    <t>Porto-Vecchio</t>
  </si>
  <si>
    <t>1887-1889</t>
  </si>
  <si>
    <t>Bastia</t>
  </si>
  <si>
    <t>Saint-Florent</t>
  </si>
  <si>
    <t>1889-1890</t>
  </si>
  <si>
    <t>Calvi</t>
  </si>
  <si>
    <t>Ajaccio</t>
  </si>
  <si>
    <t>1822-1977</t>
  </si>
  <si>
    <t>Jersey</t>
  </si>
  <si>
    <t>Channel Islands</t>
  </si>
  <si>
    <t>1833-1948</t>
  </si>
  <si>
    <t>Guernesey</t>
  </si>
  <si>
    <t>1833-1946</t>
  </si>
  <si>
    <t>Minquiers</t>
  </si>
  <si>
    <t>Anvers</t>
  </si>
  <si>
    <t>Belgium</t>
  </si>
  <si>
    <t>1800-1802</t>
  </si>
  <si>
    <t>Nieuwpoort</t>
  </si>
  <si>
    <t>Escaut occidental</t>
  </si>
  <si>
    <t>Netherlands</t>
  </si>
  <si>
    <t>Vlissingen</t>
  </si>
  <si>
    <t>1800,1804-1807</t>
  </si>
  <si>
    <t>Elbe Estuary?</t>
  </si>
  <si>
    <t>Germany</t>
  </si>
  <si>
    <t>Cuxhaven</t>
  </si>
  <si>
    <t>Spitzberg</t>
  </si>
  <si>
    <t>Norway</t>
  </si>
  <si>
    <t>Gibraltar</t>
  </si>
  <si>
    <t>Gibralta</t>
  </si>
  <si>
    <t>Messina</t>
  </si>
  <si>
    <t>Mer d'Alboran</t>
  </si>
  <si>
    <t>?</t>
  </si>
  <si>
    <t>Baie du Levrier</t>
  </si>
  <si>
    <t>Mauritania</t>
  </si>
  <si>
    <t>Djibouti (GLOSS n°2)</t>
  </si>
  <si>
    <t>Djibouti</t>
  </si>
  <si>
    <t>1898-1926</t>
  </si>
  <si>
    <t>Somalia</t>
  </si>
  <si>
    <t>Suez Canal</t>
  </si>
  <si>
    <t>Eygpt</t>
  </si>
  <si>
    <t>1955-1960</t>
  </si>
  <si>
    <t>Tunisia</t>
  </si>
  <si>
    <t>1884-1934,1940-1948</t>
  </si>
  <si>
    <t>Bizerte</t>
  </si>
  <si>
    <t>1898-1939</t>
  </si>
  <si>
    <t>Gabes</t>
  </si>
  <si>
    <t>Sfax</t>
  </si>
  <si>
    <t>1886-1948</t>
  </si>
  <si>
    <t>Adjim Canal</t>
  </si>
  <si>
    <t>Algeria</t>
  </si>
  <si>
    <t>1923-1952</t>
  </si>
  <si>
    <t>Arzew</t>
  </si>
  <si>
    <t>Oran</t>
  </si>
  <si>
    <t>Alger</t>
  </si>
  <si>
    <t>1847-1849</t>
  </si>
  <si>
    <t>Bejaia</t>
  </si>
  <si>
    <t>Morocco</t>
  </si>
  <si>
    <t>1909-1953</t>
  </si>
  <si>
    <t>Rabat</t>
  </si>
  <si>
    <t>1914-1932</t>
  </si>
  <si>
    <t>Mehdia</t>
  </si>
  <si>
    <t>1914-1951,1953</t>
  </si>
  <si>
    <t>Pont Blondin</t>
  </si>
  <si>
    <t>Casablanca</t>
  </si>
  <si>
    <t>1921-1950,1953</t>
  </si>
  <si>
    <t>El Jadida</t>
  </si>
  <si>
    <t>Safi</t>
  </si>
  <si>
    <t>1951-1953</t>
  </si>
  <si>
    <t>Essaouira</t>
  </si>
  <si>
    <t>Agadir</t>
  </si>
  <si>
    <t>1921-1935,1938-1941,1943-1953,1955</t>
  </si>
  <si>
    <t>Senegal</t>
  </si>
  <si>
    <t>Casamance?</t>
  </si>
  <si>
    <t>Mbour</t>
  </si>
  <si>
    <t>Dakar</t>
  </si>
  <si>
    <t>1890-1899,1901-1902,1913,1921-1929,1931</t>
  </si>
  <si>
    <t>Rufisque</t>
  </si>
  <si>
    <t>Kaolack</t>
  </si>
  <si>
    <t>Gambia</t>
  </si>
  <si>
    <t>Guinea</t>
  </si>
  <si>
    <t>1949-1955</t>
  </si>
  <si>
    <t>Boffa</t>
  </si>
  <si>
    <t>Conakry</t>
  </si>
  <si>
    <t>1901-1937</t>
  </si>
  <si>
    <t>1939-1949</t>
  </si>
  <si>
    <t>Dubréka</t>
  </si>
  <si>
    <t>Ivory Coast</t>
  </si>
  <si>
    <t>Vridi</t>
  </si>
  <si>
    <t>Cotonou</t>
  </si>
  <si>
    <t>Benin</t>
  </si>
  <si>
    <t>Gabon</t>
  </si>
  <si>
    <t>1891-1919, 1922-1954, 1956, 1961-1962</t>
  </si>
  <si>
    <t>Libreville</t>
  </si>
  <si>
    <t>1951-1962</t>
  </si>
  <si>
    <t>Sangatanga</t>
  </si>
  <si>
    <t>Cap-Lopez</t>
  </si>
  <si>
    <t>Cameroon</t>
  </si>
  <si>
    <t>1949-1954</t>
  </si>
  <si>
    <t>Douala</t>
  </si>
  <si>
    <t>1939-1949,1951-1954</t>
  </si>
  <si>
    <t>Kribi</t>
  </si>
  <si>
    <t>Republic of Congo</t>
  </si>
  <si>
    <t>Pointe-Noire</t>
  </si>
  <si>
    <t>1912-1917</t>
  </si>
  <si>
    <t>Madagascar</t>
  </si>
  <si>
    <t>1889-1891, 1893-1902, 1910-1927, 1934-1946, 1949</t>
  </si>
  <si>
    <t>Antongil</t>
  </si>
  <si>
    <t>Toamasina</t>
  </si>
  <si>
    <t>1902-1959</t>
  </si>
  <si>
    <t>Nosy-bé</t>
  </si>
  <si>
    <t>1901, 1904-1907</t>
  </si>
  <si>
    <t>Fort-Dauphin</t>
  </si>
  <si>
    <t>Soalara</t>
  </si>
  <si>
    <t>Tulear</t>
  </si>
  <si>
    <t>Morombé</t>
  </si>
  <si>
    <t>Milamatsaha</t>
  </si>
  <si>
    <t>Majunga</t>
  </si>
  <si>
    <t>1902-1907, 1909-1946,1950, 1953-1959</t>
  </si>
  <si>
    <t>Diego-Suarez</t>
  </si>
  <si>
    <t>1890-1899, 1901-1904,1906-1908</t>
  </si>
  <si>
    <t>1890-1899,1901-1905, 1908-1947, 1950-1953, 1956-1959</t>
  </si>
  <si>
    <t>Beravina</t>
  </si>
  <si>
    <t>Morondava</t>
  </si>
  <si>
    <t>Mosoala?</t>
  </si>
  <si>
    <t>Baie du Courrier</t>
  </si>
  <si>
    <t>Foulpointe</t>
  </si>
  <si>
    <t>Fénérive</t>
  </si>
  <si>
    <t>La Réunion</t>
  </si>
  <si>
    <t>1841-1844, 1847-1942</t>
  </si>
  <si>
    <t>Les Comores</t>
  </si>
  <si>
    <t>Mayotte</t>
  </si>
  <si>
    <t>1914-1961</t>
  </si>
  <si>
    <t>Kompong</t>
  </si>
  <si>
    <t>Cambodia</t>
  </si>
  <si>
    <t>Phnom Penh</t>
  </si>
  <si>
    <t>1861-1863,1865</t>
  </si>
  <si>
    <t>Ilot Cone</t>
  </si>
  <si>
    <t>Ream</t>
  </si>
  <si>
    <t>Indochina</t>
  </si>
  <si>
    <t>1906-1912,1915-1922, 1926-1927, 1930-1931, 1934-1936, 1939-1949</t>
  </si>
  <si>
    <t>Cac Ba</t>
  </si>
  <si>
    <t>Vietnam</t>
  </si>
  <si>
    <t>1903-1906</t>
  </si>
  <si>
    <t>Tonkin Province?</t>
  </si>
  <si>
    <t>1875-1884</t>
  </si>
  <si>
    <t>1888-1903, 1907-1921, 1924-1948</t>
  </si>
  <si>
    <t>Red River?</t>
  </si>
  <si>
    <t>Ha Long Bay</t>
  </si>
  <si>
    <t>1930, 1933-1935</t>
  </si>
  <si>
    <t>Ha tien</t>
  </si>
  <si>
    <t>Vinh</t>
  </si>
  <si>
    <t>Can Tho</t>
  </si>
  <si>
    <t>Cua-Hoi</t>
  </si>
  <si>
    <t>Than Hoa Province?</t>
  </si>
  <si>
    <t>My Thon</t>
  </si>
  <si>
    <t>1863-1865</t>
  </si>
  <si>
    <t>Ho Chi Minh</t>
  </si>
  <si>
    <t>1865-1872,1876-1895,1897</t>
  </si>
  <si>
    <t>Bien Hoa</t>
  </si>
  <si>
    <t>Can Gio</t>
  </si>
  <si>
    <t>Hon Dau</t>
  </si>
  <si>
    <t>Haiphong</t>
  </si>
  <si>
    <t>1876-1895, 1897, 1899-1928</t>
  </si>
  <si>
    <t>Cua Cam</t>
  </si>
  <si>
    <t>Vung Tau</t>
  </si>
  <si>
    <t>1863-1867, 1869-1905, 1908-1909, 1912-1935, 1939-1948</t>
  </si>
  <si>
    <t>1909-1925</t>
  </si>
  <si>
    <t>Hong Gai</t>
  </si>
  <si>
    <t>1904-1927,1935-1936</t>
  </si>
  <si>
    <t>Cam Ranh</t>
  </si>
  <si>
    <t>1911-1936,1939-1948</t>
  </si>
  <si>
    <t>Long Chau Island</t>
  </si>
  <si>
    <t>Annam?</t>
  </si>
  <si>
    <t>Da Nang</t>
  </si>
  <si>
    <t>1860-1928</t>
  </si>
  <si>
    <t>1860-1906</t>
  </si>
  <si>
    <t>1903-1925,1945-1948</t>
  </si>
  <si>
    <t>Phan Rang</t>
  </si>
  <si>
    <t>Nha Trang</t>
  </si>
  <si>
    <t>Qui Nhon</t>
  </si>
  <si>
    <t>1880-1901,1903-1929</t>
  </si>
  <si>
    <t>Cau-Da</t>
  </si>
  <si>
    <t>Gulf of Thailand?</t>
  </si>
  <si>
    <t>Thailand</t>
  </si>
  <si>
    <t>1903-1935,1940-1949</t>
  </si>
  <si>
    <t>Beihai</t>
  </si>
  <si>
    <t>China</t>
  </si>
  <si>
    <t>Tché-Fou</t>
  </si>
  <si>
    <t>Salara</t>
  </si>
  <si>
    <t>Timor-Leste</t>
  </si>
  <si>
    <t>Akaroa</t>
  </si>
  <si>
    <t>New Zealand</t>
  </si>
  <si>
    <t>Etablissement s Français de l'Océanie?</t>
  </si>
  <si>
    <t>Etablissements Français de l'Océanie</t>
  </si>
  <si>
    <t>Polynésie Française</t>
  </si>
  <si>
    <t>1961-1962,1965</t>
  </si>
  <si>
    <t>Iles Gambier</t>
  </si>
  <si>
    <t>1959-1965</t>
  </si>
  <si>
    <t>Mururoa</t>
  </si>
  <si>
    <t>1963-1965</t>
  </si>
  <si>
    <t>Iles Marquises</t>
  </si>
  <si>
    <t>Tuamotu</t>
  </si>
  <si>
    <t>1950,1953-1955,1959-1964</t>
  </si>
  <si>
    <t>Tahiti</t>
  </si>
  <si>
    <t>1937-1955,1959-1965</t>
  </si>
  <si>
    <t>Papeete</t>
  </si>
  <si>
    <t>1912-1923</t>
  </si>
  <si>
    <t>Moorea</t>
  </si>
  <si>
    <t>Raiatea</t>
  </si>
  <si>
    <t>1958-1968</t>
  </si>
  <si>
    <t>Tahaa</t>
  </si>
  <si>
    <t>Bora-Bora</t>
  </si>
  <si>
    <t>1958-1965</t>
  </si>
  <si>
    <t>Paagoumene</t>
  </si>
  <si>
    <t>New Caledonia</t>
  </si>
  <si>
    <t>1873-1960</t>
  </si>
  <si>
    <t>Thio</t>
  </si>
  <si>
    <t>Nouméa</t>
  </si>
  <si>
    <t>Goro</t>
  </si>
  <si>
    <t>Ile Wallis</t>
  </si>
  <si>
    <t>Honolulu</t>
  </si>
  <si>
    <t>Hawaii</t>
  </si>
  <si>
    <t>Cape Horn</t>
  </si>
  <si>
    <t>Chile</t>
  </si>
  <si>
    <t>Colón</t>
  </si>
  <si>
    <t>Panama</t>
  </si>
  <si>
    <t>Naos</t>
  </si>
  <si>
    <t>Guyana</t>
  </si>
  <si>
    <t>1930-1940, 1944-1946</t>
  </si>
  <si>
    <t>Salvation Islands</t>
  </si>
  <si>
    <t>1897-1935</t>
  </si>
  <si>
    <t>Cayenne</t>
  </si>
  <si>
    <t>1933-1934</t>
  </si>
  <si>
    <t>Saint-Laurent Du-Maroni</t>
  </si>
  <si>
    <t>Guadeloupe</t>
  </si>
  <si>
    <t>Martinique</t>
  </si>
  <si>
    <t>Fort de France</t>
  </si>
  <si>
    <t>1913-1937</t>
  </si>
  <si>
    <t>Saint Pierre</t>
  </si>
  <si>
    <t>Old Point Comfort</t>
  </si>
  <si>
    <t>USA</t>
  </si>
  <si>
    <t>Fort Constitution</t>
  </si>
  <si>
    <t>Newfoundland</t>
  </si>
  <si>
    <t>Canada</t>
  </si>
  <si>
    <t>1853-1861</t>
  </si>
  <si>
    <t>Port Saint Pierre</t>
  </si>
  <si>
    <t>Saint Pierre et Miquelon</t>
  </si>
  <si>
    <t>Kerguelen</t>
  </si>
  <si>
    <t>French Southern and Antartic Lands</t>
  </si>
  <si>
    <t>1951-1955</t>
  </si>
  <si>
    <t>Austral Islands</t>
  </si>
  <si>
    <t>Pointe Geolgie</t>
  </si>
  <si>
    <t>Terre Adélie</t>
  </si>
  <si>
    <t xml:space="preserve">Abadan </t>
  </si>
  <si>
    <t>Iran</t>
  </si>
  <si>
    <t>Agalega Islands</t>
  </si>
  <si>
    <t>Mauritius Group</t>
  </si>
  <si>
    <t>Al Basrah</t>
  </si>
  <si>
    <t>Iraq</t>
  </si>
  <si>
    <t>Barrow (Ramsden Dock)</t>
  </si>
  <si>
    <t>UK</t>
  </si>
  <si>
    <t>1856-1873, 1876 - 1881</t>
  </si>
  <si>
    <t>Barrow (Halfway Shoal)</t>
  </si>
  <si>
    <t>Barrow (Roa Island)</t>
  </si>
  <si>
    <t>Belize City</t>
  </si>
  <si>
    <t>Belize</t>
  </si>
  <si>
    <t>Blacktoft</t>
  </si>
  <si>
    <t xml:space="preserve">Bonny Town </t>
  </si>
  <si>
    <t>Nigeria</t>
  </si>
  <si>
    <t>Bournemouth</t>
  </si>
  <si>
    <t>Burnham-on-Crouch</t>
  </si>
  <si>
    <t>Calabar</t>
  </si>
  <si>
    <t>Castries</t>
  </si>
  <si>
    <t>Windward Islands</t>
  </si>
  <si>
    <t>Chatham</t>
  </si>
  <si>
    <t>Dunbar</t>
  </si>
  <si>
    <t>Fleetwood</t>
  </si>
  <si>
    <t>Goole</t>
  </si>
  <si>
    <t>Gorleston-On-Sea</t>
  </si>
  <si>
    <t>Greenock</t>
  </si>
  <si>
    <t>Haws Point</t>
  </si>
  <si>
    <t>Honiara</t>
  </si>
  <si>
    <t>Solomon Islands</t>
  </si>
  <si>
    <t>1962 - 1964</t>
  </si>
  <si>
    <t>Humber Bridge</t>
  </si>
  <si>
    <t>Ilfracombe</t>
  </si>
  <si>
    <t>Invergordon</t>
  </si>
  <si>
    <t>Inverness</t>
  </si>
  <si>
    <t>Jabal Az Zannah</t>
  </si>
  <si>
    <t>United Arab Emirates</t>
  </si>
  <si>
    <t>Lagos Bar</t>
  </si>
  <si>
    <t>1950, 1954-1968</t>
  </si>
  <si>
    <t>Larne</t>
  </si>
  <si>
    <t>Leith</t>
  </si>
  <si>
    <t>Milford Haven</t>
  </si>
  <si>
    <t>Mina Az Zawr</t>
  </si>
  <si>
    <t>Kuwait</t>
  </si>
  <si>
    <t>Mtwara Bay</t>
  </si>
  <si>
    <t xml:space="preserve">Tanzania </t>
  </si>
  <si>
    <t>Nab Tower</t>
  </si>
  <si>
    <t>North Woolwich</t>
  </si>
  <si>
    <t>Oban</t>
  </si>
  <si>
    <t>1914 - 1969</t>
  </si>
  <si>
    <t>Ogidigbe</t>
  </si>
  <si>
    <t>Plymouth (Devonport)</t>
  </si>
  <si>
    <t>Port Harcourt</t>
  </si>
  <si>
    <t>Port Victoria</t>
  </si>
  <si>
    <t>Seychelles</t>
  </si>
  <si>
    <t>Port Vila</t>
  </si>
  <si>
    <t>Vanuatu</t>
  </si>
  <si>
    <t xml:space="preserve">Portland </t>
  </si>
  <si>
    <t>1929-1972, 1986</t>
  </si>
  <si>
    <t>Portsmouth</t>
  </si>
  <si>
    <t>Ramsgate</t>
  </si>
  <si>
    <t>Reykjavik</t>
  </si>
  <si>
    <t>Iceland</t>
  </si>
  <si>
    <t>Rosyth</t>
  </si>
  <si>
    <t>1921-1944</t>
  </si>
  <si>
    <t>Sapele</t>
  </si>
  <si>
    <t>Scarborough</t>
  </si>
  <si>
    <t>Scrabster</t>
  </si>
  <si>
    <t>Shoreham</t>
  </si>
  <si>
    <t>1971 - 1987</t>
  </si>
  <si>
    <t>St Peter Port</t>
  </si>
  <si>
    <t>Stromness</t>
  </si>
  <si>
    <t>Tema</t>
  </si>
  <si>
    <t>Ghana</t>
  </si>
  <si>
    <t>Tobermory</t>
  </si>
  <si>
    <t>Valletta</t>
  </si>
  <si>
    <t>Malta</t>
  </si>
  <si>
    <t>1871-1879, 1881 - 1902</t>
  </si>
  <si>
    <t>Warri</t>
  </si>
  <si>
    <t>Wicklow</t>
  </si>
  <si>
    <t>Zeebrugge</t>
  </si>
  <si>
    <t>1945 - 1972</t>
  </si>
  <si>
    <t>Puerto Belgrano</t>
  </si>
  <si>
    <t>Argentina</t>
  </si>
  <si>
    <t>Gagra</t>
  </si>
  <si>
    <t>Georgia</t>
  </si>
  <si>
    <t>Gudauta</t>
  </si>
  <si>
    <t>Ochamchira</t>
  </si>
  <si>
    <t>Rodbyhavn</t>
  </si>
  <si>
    <t>Denmark</t>
  </si>
  <si>
    <t>Kobehavn</t>
  </si>
  <si>
    <t>Korsor</t>
  </si>
  <si>
    <t>Slipshavn</t>
  </si>
  <si>
    <t>Flynshavn/Mommark</t>
  </si>
  <si>
    <t>Fredericia</t>
  </si>
  <si>
    <t>Aarhus</t>
  </si>
  <si>
    <t>Frederikshavn</t>
  </si>
  <si>
    <t>Hirtshals</t>
  </si>
  <si>
    <t>Hanstholm</t>
  </si>
  <si>
    <t>Almeria</t>
  </si>
  <si>
    <t>Spain</t>
  </si>
  <si>
    <t>Cartagena</t>
  </si>
  <si>
    <t>1929 - 1976</t>
  </si>
  <si>
    <t>A Coruna</t>
  </si>
  <si>
    <t>Cebu</t>
  </si>
  <si>
    <t>Phillippines</t>
  </si>
  <si>
    <t>Truk, Caroline Island</t>
  </si>
  <si>
    <t>Federation States of Micronesia</t>
  </si>
  <si>
    <t>Wellington</t>
  </si>
  <si>
    <t>Lyttleton</t>
  </si>
  <si>
    <t>Dunedin</t>
  </si>
  <si>
    <t>West Port</t>
  </si>
  <si>
    <t>Port Hardy</t>
  </si>
  <si>
    <t>Easport</t>
  </si>
  <si>
    <t>1861-1917</t>
  </si>
  <si>
    <t>Pulpit Harbour</t>
  </si>
  <si>
    <t>Newport, RI</t>
  </si>
  <si>
    <t>Fort Hamilton</t>
  </si>
  <si>
    <t>Governor's Island, New York</t>
  </si>
  <si>
    <t>1844 - 1862</t>
  </si>
  <si>
    <t>Willet's Point</t>
  </si>
  <si>
    <t>1886 - 1889, 1892</t>
  </si>
  <si>
    <t>Sandy Hook</t>
  </si>
  <si>
    <t>Atlantic City</t>
  </si>
  <si>
    <t>Philadelphia</t>
  </si>
  <si>
    <t>Baltimore</t>
  </si>
  <si>
    <t>1846 - 1952, 1857 - 1862, 1864-1865, 1867-1875, 1877-1885,1887-1897</t>
  </si>
  <si>
    <t>Annapolis</t>
  </si>
  <si>
    <t>1854 - 1869</t>
  </si>
  <si>
    <t>Wilmington</t>
  </si>
  <si>
    <t>Charleston</t>
  </si>
  <si>
    <t>1862 - 1881, 1909, 1911-1912</t>
  </si>
  <si>
    <t>Fort Pulaski</t>
  </si>
  <si>
    <t>Fernandina</t>
  </si>
  <si>
    <t>1856-1860, 1862-1868, 1872-1878</t>
  </si>
  <si>
    <t>Mayport</t>
  </si>
  <si>
    <t>Pensacola</t>
  </si>
  <si>
    <t>Fort Morgan</t>
  </si>
  <si>
    <t>1848 - 1919</t>
  </si>
  <si>
    <t>Galveston</t>
  </si>
  <si>
    <t>La Jolla</t>
  </si>
  <si>
    <t>Los Angeles</t>
  </si>
  <si>
    <t>San Francisco</t>
  </si>
  <si>
    <t>Sausalito</t>
  </si>
  <si>
    <t>Port Townsend</t>
  </si>
  <si>
    <t>Seattle</t>
  </si>
  <si>
    <t>Fort Sumter</t>
  </si>
  <si>
    <t>1903, 1909, 1911-1912</t>
  </si>
  <si>
    <t>Presidio</t>
  </si>
  <si>
    <t>1859 - 1870, 1872 - 1898</t>
  </si>
  <si>
    <t>St Paul, Kodiak</t>
  </si>
  <si>
    <t>San Juan</t>
  </si>
  <si>
    <t>Santa Barbara</t>
  </si>
  <si>
    <t>Friday Harbor</t>
  </si>
  <si>
    <t>Toke point, Willapa Bay</t>
  </si>
  <si>
    <t>Yamba</t>
  </si>
  <si>
    <t>Australia</t>
  </si>
  <si>
    <t>1900-1945, 1964-1983</t>
  </si>
  <si>
    <t>Ballina</t>
  </si>
  <si>
    <t>1897-1945, 1964-1985</t>
  </si>
  <si>
    <t>Isle de Naos</t>
  </si>
  <si>
    <t>La Rochelle, Vieux Port</t>
  </si>
  <si>
    <t>Salem</t>
  </si>
  <si>
    <t>Newport</t>
  </si>
  <si>
    <t>1847 - 1891, 1896 - 1909</t>
  </si>
  <si>
    <t>Marcus Hook</t>
  </si>
  <si>
    <t>Cape May</t>
  </si>
  <si>
    <t>1912 - 1923</t>
  </si>
  <si>
    <t>Fort Carroll (Baltimore)</t>
  </si>
  <si>
    <t>Washington DC</t>
  </si>
  <si>
    <t>1861 - 1890</t>
  </si>
  <si>
    <t>Alexandria</t>
  </si>
  <si>
    <t>Cambridge</t>
  </si>
  <si>
    <t>Colonial Beach</t>
  </si>
  <si>
    <t>Richmond</t>
  </si>
  <si>
    <t>West Point, York River</t>
  </si>
  <si>
    <t>Morehead City</t>
  </si>
  <si>
    <t>Cape Lookout Bight</t>
  </si>
  <si>
    <t>Winyah Bay</t>
  </si>
  <si>
    <t>1905 - 1913</t>
  </si>
  <si>
    <t>Port Royal</t>
  </si>
  <si>
    <t>1893 - 1895</t>
  </si>
  <si>
    <t xml:space="preserve">Fort Jackson/ Savannah </t>
  </si>
  <si>
    <t>Fort Pulaski/ Tybee Light (Savannah River)</t>
  </si>
  <si>
    <t>Fort Clinch/ Fernandina</t>
  </si>
  <si>
    <t>1862 - 1876</t>
  </si>
  <si>
    <t>Mayport/ Jacksonville</t>
  </si>
  <si>
    <t>1895 - 1897</t>
  </si>
  <si>
    <t>St Augustine</t>
  </si>
  <si>
    <t>1894 - 1913</t>
  </si>
  <si>
    <t>Daytona Beach</t>
  </si>
  <si>
    <t>1933 - 1937</t>
  </si>
  <si>
    <t>Key West</t>
  </si>
  <si>
    <t>1853 - 1856</t>
  </si>
  <si>
    <t>Dry Tortugas</t>
  </si>
  <si>
    <t xml:space="preserve">Punta Rassa </t>
  </si>
  <si>
    <t>1930 - 1964</t>
  </si>
  <si>
    <t>Egmont Key</t>
  </si>
  <si>
    <t>St Petersburg</t>
  </si>
  <si>
    <t>Cedar Keys</t>
  </si>
  <si>
    <t>1859 - 1891</t>
  </si>
  <si>
    <t>St Thomas</t>
  </si>
  <si>
    <t>Virgin Islands</t>
  </si>
  <si>
    <t>1876 - 1922</t>
  </si>
  <si>
    <t>Mobile</t>
  </si>
  <si>
    <t>1852 - 1903, 1906 - 1917</t>
  </si>
  <si>
    <t>New Orleans</t>
  </si>
  <si>
    <t>Head of Passes</t>
  </si>
  <si>
    <t>Port Eads</t>
  </si>
  <si>
    <t>North Pass</t>
  </si>
  <si>
    <t>Pass a Loutre</t>
  </si>
  <si>
    <t>Burrwood Bayou</t>
  </si>
  <si>
    <t>Cubits Gap</t>
  </si>
  <si>
    <t>Burrwood SW Pass</t>
  </si>
  <si>
    <t>Bayou Rigaud</t>
  </si>
  <si>
    <t>Eugene Island</t>
  </si>
  <si>
    <t>Humble Oil Platform</t>
  </si>
  <si>
    <t>1955 - 1960</t>
  </si>
  <si>
    <t>Mermentau R.</t>
  </si>
  <si>
    <t>Port Isabel</t>
  </si>
  <si>
    <t>Humboldt</t>
  </si>
  <si>
    <t>1914 - 1921</t>
  </si>
  <si>
    <t>Sacramento</t>
  </si>
  <si>
    <t>Stockton</t>
  </si>
  <si>
    <t>1909 - 1927, 1929 - 1932</t>
  </si>
  <si>
    <t>Benicia</t>
  </si>
  <si>
    <t>Hunter's Point</t>
  </si>
  <si>
    <t>1947 - 1950</t>
  </si>
  <si>
    <t>Monterrey</t>
  </si>
  <si>
    <t>1855 - 1931, 1937 - 1955</t>
  </si>
  <si>
    <t>1885 - 1890</t>
  </si>
  <si>
    <t>Port San Louis</t>
  </si>
  <si>
    <t>Port Hueneme</t>
  </si>
  <si>
    <t>Long Beach</t>
  </si>
  <si>
    <t>Newport Beach</t>
  </si>
  <si>
    <t>Bellingham</t>
  </si>
  <si>
    <t>1915 - 1933</t>
  </si>
  <si>
    <t>Anacortes</t>
  </si>
  <si>
    <t>Bremerton</t>
  </si>
  <si>
    <t>1903 - 1934</t>
  </si>
  <si>
    <t>Olympia</t>
  </si>
  <si>
    <t>1925 - 1951</t>
  </si>
  <si>
    <t>Tacoma</t>
  </si>
  <si>
    <t xml:space="preserve">USACE </t>
  </si>
  <si>
    <t>Umpqua</t>
  </si>
  <si>
    <t>1921 - 1932</t>
  </si>
  <si>
    <t>Coos Bay</t>
  </si>
  <si>
    <t>Craig</t>
  </si>
  <si>
    <t>Juneau</t>
  </si>
  <si>
    <t>1916 - 1935</t>
  </si>
  <si>
    <t>Skagway</t>
  </si>
  <si>
    <t>1912 - 1943</t>
  </si>
  <si>
    <t>Yakutat</t>
  </si>
  <si>
    <t>Cordova</t>
  </si>
  <si>
    <t>Valdez</t>
  </si>
  <si>
    <t>1929 - 1963</t>
  </si>
  <si>
    <t>Anchorage</t>
  </si>
  <si>
    <t>1919 - 1921, 1926 - 1963</t>
  </si>
  <si>
    <t>Seward</t>
  </si>
  <si>
    <t>Nikiski</t>
  </si>
  <si>
    <t>1962, 1965 - 1970</t>
  </si>
  <si>
    <t>Seldovia</t>
  </si>
  <si>
    <t>1912 - 1963</t>
  </si>
  <si>
    <t>Sand Point</t>
  </si>
  <si>
    <t>1956-1963</t>
  </si>
  <si>
    <t>Port Moller</t>
  </si>
  <si>
    <t>1940 - 1946, 1949 - 1954</t>
  </si>
  <si>
    <t>King Cove</t>
  </si>
  <si>
    <t>1926 - 1935</t>
  </si>
  <si>
    <t>Unalaska</t>
  </si>
  <si>
    <t>Tofino</t>
  </si>
  <si>
    <t>1909 - 1920, 1940-1941, 1943, 1945, 1947</t>
  </si>
  <si>
    <t>Port Simpson</t>
  </si>
  <si>
    <t>1911 - 1919</t>
  </si>
  <si>
    <t>Port Alberni</t>
  </si>
  <si>
    <t>1911 - 1946</t>
  </si>
  <si>
    <t>Port Haney</t>
  </si>
  <si>
    <t>Sumas</t>
  </si>
  <si>
    <t>1901 - 1910</t>
  </si>
  <si>
    <t>Pitt River, Coquitlan Townsite</t>
  </si>
  <si>
    <t>New Westminster, Fraser River</t>
  </si>
  <si>
    <t>Garry Point, Fraser River</t>
  </si>
  <si>
    <t>Port Atkinson</t>
  </si>
  <si>
    <t>1914 - 1921, 1941 - 1958</t>
  </si>
  <si>
    <t>Sand Heads</t>
  </si>
  <si>
    <t>Claxton</t>
  </si>
  <si>
    <t>Prince Rupert</t>
  </si>
  <si>
    <t>1909 - 1919, 1921, 1923-1924, 1927, 1939 - 1941</t>
  </si>
  <si>
    <t>Vancouver</t>
  </si>
  <si>
    <t>1909 - 1923</t>
  </si>
  <si>
    <t>Victoria/ Esquimalt</t>
  </si>
  <si>
    <t>Cabo San Lucas</t>
  </si>
  <si>
    <t>Mexico</t>
  </si>
  <si>
    <t>1854 - 1863</t>
  </si>
  <si>
    <t>Acosta Bridge</t>
  </si>
  <si>
    <t>Dorset Lake</t>
  </si>
  <si>
    <t>01/04/1981 -18/06/1981, 07/07/1981 - 31/12/1981</t>
  </si>
  <si>
    <t>01/01/1947 - 15/06/1947, 30/12/1947 - 21/03/1948, 21/12/1948 - 18/12/1949, 27/12/1949 - 31/12/1949, 27/06/1950 - 25/02/1951, 19/06/1951 - 23/09/1951, 01/04/1952 - 22/03/1953, 28/12/1953 - 31/12/1953, 22/11/1954 - 01/01/1956, 23/06/1956 - 31/12/1956</t>
  </si>
  <si>
    <t>Holes Bay</t>
  </si>
  <si>
    <t>01/01/1980 - 04/08/1980, 24/03/1981 - 31/12/1981</t>
  </si>
  <si>
    <t>Walton-on-Naze</t>
  </si>
  <si>
    <t>Margate Harbour</t>
  </si>
  <si>
    <t>Shivering Sand</t>
  </si>
  <si>
    <t>Southend</t>
  </si>
  <si>
    <t>Coryton</t>
  </si>
  <si>
    <t>Tilbury</t>
  </si>
  <si>
    <t>Gallions Pier (Albert Dock)</t>
  </si>
  <si>
    <t>Silertown (North Woolwich)</t>
  </si>
  <si>
    <t>Tower Pier</t>
  </si>
  <si>
    <t>Old Swan Pier</t>
  </si>
  <si>
    <t>Quai Nord</t>
  </si>
  <si>
    <t>Marirgams</t>
  </si>
  <si>
    <t>Walvis Bay</t>
  </si>
  <si>
    <t>Namibia</t>
  </si>
  <si>
    <t>Unspecified</t>
  </si>
  <si>
    <t>Port Nolloth</t>
  </si>
  <si>
    <t>South Africa</t>
  </si>
  <si>
    <t>Table Bay Harbour</t>
  </si>
  <si>
    <t>1836-1867, 1874 - 1878, 1915-1931</t>
  </si>
  <si>
    <t>Simons Bay</t>
  </si>
  <si>
    <t>1833-1834, 1838-1839, 1861-1904, 1911-1913</t>
  </si>
  <si>
    <t>Port Elizabeth</t>
  </si>
  <si>
    <t>1909-1926,1928-1935</t>
  </si>
  <si>
    <t>East London</t>
  </si>
  <si>
    <t>1868-1878,1909-1934</t>
  </si>
  <si>
    <t>Durban</t>
  </si>
  <si>
    <t>1887-1890,1892, 1909-1946, 1951</t>
  </si>
  <si>
    <t>Broomielaw</t>
  </si>
  <si>
    <t>Bowling</t>
  </si>
  <si>
    <t>Rothesay Dock</t>
  </si>
  <si>
    <t>Gourock</t>
  </si>
  <si>
    <t>Queens Dock</t>
  </si>
  <si>
    <t>Govan Wharf</t>
  </si>
  <si>
    <t>Pointhouse</t>
  </si>
  <si>
    <t>Patrick Wharf</t>
  </si>
  <si>
    <t>Dalmuir</t>
  </si>
  <si>
    <t>Princes Pier</t>
  </si>
  <si>
    <t>Dumbuck</t>
  </si>
  <si>
    <t>Garmoyle</t>
  </si>
  <si>
    <t>Cardoss</t>
  </si>
  <si>
    <t>Port Glasgow</t>
  </si>
  <si>
    <t>Glasgow Harbour</t>
  </si>
  <si>
    <t>Ledger</t>
  </si>
  <si>
    <t>Marigram</t>
  </si>
  <si>
    <t>No. Recorded years</t>
  </si>
  <si>
    <t>No. Missing years</t>
  </si>
  <si>
    <t>In review</t>
  </si>
  <si>
    <t>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</t>
  </si>
  <si>
    <t>https://www.jstor.org/stable/4496116?seq=3</t>
  </si>
  <si>
    <t>https://www.sciencedirect.com/science/article/pii/S0278434306003888#sec2</t>
  </si>
  <si>
    <t>https://theses.hal.science/tel-00353660/</t>
  </si>
  <si>
    <t>https://sonel.univ-lr.fr/IMG/pdf/caldwell_2012unesco.pdf</t>
  </si>
  <si>
    <t>https://www.sciencedirect.com/science/article/pii/S0278434313001283#f0010</t>
  </si>
  <si>
    <t>https://pdxscholar.library.pdx.edu/cgi/viewcontent.cgi?article=1426&amp;context=cengin_fac</t>
  </si>
  <si>
    <t>https://agupubs.onlinelibrary.wiley.com/doi/full/10.1029/2020JC016328</t>
  </si>
  <si>
    <t>https://southerncoastalgroup-scopac.org.uk/wp-content/uploads/2022/01/Digitisation-and-Analysis-of-Poole-Harbour-Tide-Gauge-Record-September-2021.pdf</t>
  </si>
  <si>
    <t>https://www.proquest.com/docview/2649433831?fromopenview=true&amp;pq-origsite=gscholar&amp;sourcetype=Scholarly%20Journals</t>
  </si>
  <si>
    <t>https://www.scirp.org/pdf/jwarp_2023101914441059.pdf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</si>
</sst>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333333"/>
      <name val="Aptos Narrow"/>
      <family val="2"/>
      <scheme val="minor"/>
    </font>
    <font>
      <sz val="11"/>
      <color rgb="FF111111"/>
      <name val="Aptos Narrow"/>
      <family val="2"/>
      <scheme val="minor"/>
    </font>
    <font>
      <sz val="11"/>
      <color rgb="FF232323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/>
    <xf numFmtId="2" fontId="1" fillId="2" borderId="1" xfId="0" applyNumberFormat="1" applyFont="1" applyFill="1" applyBorder="1"/>
    <xf numFmtId="0" fontId="1" fillId="0" borderId="0" xfId="0" applyFont="1"/>
    <xf numFmtId="2" fontId="3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 applyAlignment="1">
      <alignment vertical="center" wrapText="1"/>
    </xf>
    <xf numFmtId="0" fontId="6" fillId="0" borderId="1" xfId="0" applyFont="1" applyBorder="1"/>
    <xf numFmtId="0" fontId="0" fillId="0" borderId="1" xfId="0" applyBorder="1"/>
    <xf numFmtId="2" fontId="0" fillId="0" borderId="1" xfId="0" applyNumberFormat="1" applyBorder="1"/>
    <xf numFmtId="1" fontId="0" fillId="0" borderId="1" xfId="0" applyNumberFormat="1" applyBorder="1"/>
    <xf numFmtId="0" fontId="2" fillId="0" borderId="1" xfId="1" applyBorder="1"/>
    <xf numFmtId="0" fontId="3" fillId="0" borderId="1" xfId="0" applyFont="1" applyBorder="1"/>
    <xf numFmtId="0" fontId="2" fillId="0" borderId="0" xfId="1"/>
    <xf numFmtId="0" fontId="2" fillId="0" borderId="2" xfId="1" applyFill="1" applyBorder="1"/>
    <xf numFmtId="0" fontId="2" fillId="0" borderId="0" xfId="1" applyFill="1" applyBorder="1"/>
    <xf numFmtId="3" fontId="0" fillId="0" borderId="1" xfId="0" applyNumberFormat="1" applyBorder="1"/>
    <xf numFmtId="0" fontId="3" fillId="0" borderId="1" xfId="0" applyFont="1" applyBorder="1" applyAlignment="1">
      <alignment wrapText="1"/>
    </xf>
    <xf numFmtId="0" fontId="8" fillId="0" borderId="1" xfId="0" applyFont="1" applyBorder="1"/>
    <xf numFmtId="0" fontId="3" fillId="0" borderId="1" xfId="0" applyFont="1" applyBorder="1" applyAlignment="1">
      <alignment vertical="center" wrapText="1"/>
    </xf>
    <xf numFmtId="0" fontId="2" fillId="0" borderId="1" xfId="1" applyFill="1" applyBorder="1"/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theses.hal.science/tel-00353660/" TargetMode="External"/><Relationship Id="rId299" Type="http://schemas.openxmlformats.org/officeDocument/2006/relationships/hyperlink" Target="https://theses.hal.science/tel-00353660/" TargetMode="External"/><Relationship Id="rId21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63" Type="http://schemas.openxmlformats.org/officeDocument/2006/relationships/hyperlink" Target="https://theses.hal.science/tel-00353660/" TargetMode="External"/><Relationship Id="rId159" Type="http://schemas.openxmlformats.org/officeDocument/2006/relationships/hyperlink" Target="https://theses.hal.science/tel-00353660/" TargetMode="External"/><Relationship Id="rId324" Type="http://schemas.openxmlformats.org/officeDocument/2006/relationships/hyperlink" Target="https://theses.hal.science/tel-00353660/" TargetMode="External"/><Relationship Id="rId366" Type="http://schemas.openxmlformats.org/officeDocument/2006/relationships/hyperlink" Target="https://theses.hal.science/tel-00353660/" TargetMode="External"/><Relationship Id="rId170" Type="http://schemas.openxmlformats.org/officeDocument/2006/relationships/hyperlink" Target="https://theses.hal.science/tel-00353660/" TargetMode="External"/><Relationship Id="rId226" Type="http://schemas.openxmlformats.org/officeDocument/2006/relationships/hyperlink" Target="https://theses.hal.science/tel-00353660/" TargetMode="External"/><Relationship Id="rId268" Type="http://schemas.openxmlformats.org/officeDocument/2006/relationships/hyperlink" Target="https://theses.hal.science/tel-00353660/" TargetMode="External"/><Relationship Id="rId32" Type="http://schemas.openxmlformats.org/officeDocument/2006/relationships/hyperlink" Target="https://theses.hal.science/tel-00353660/" TargetMode="External"/><Relationship Id="rId74" Type="http://schemas.openxmlformats.org/officeDocument/2006/relationships/hyperlink" Target="https://theses.hal.science/tel-00353660/" TargetMode="External"/><Relationship Id="rId128" Type="http://schemas.openxmlformats.org/officeDocument/2006/relationships/hyperlink" Target="https://theses.hal.science/tel-00353660/" TargetMode="External"/><Relationship Id="rId335" Type="http://schemas.openxmlformats.org/officeDocument/2006/relationships/hyperlink" Target="https://theses.hal.science/tel-00353660/" TargetMode="External"/><Relationship Id="rId377" Type="http://schemas.openxmlformats.org/officeDocument/2006/relationships/hyperlink" Target="https://sonel.univ-lr.fr/IMG/pdf/caldwell_2012unesco.pdf" TargetMode="External"/><Relationship Id="rId5" Type="http://schemas.openxmlformats.org/officeDocument/2006/relationships/hyperlink" Target="https://sonel.univ-lr.fr/IMG/pdf/caldwell_2012unesco.pdf" TargetMode="External"/><Relationship Id="rId181" Type="http://schemas.openxmlformats.org/officeDocument/2006/relationships/hyperlink" Target="https://theses.hal.science/tel-00353660/" TargetMode="External"/><Relationship Id="rId237" Type="http://schemas.openxmlformats.org/officeDocument/2006/relationships/hyperlink" Target="https://theses.hal.science/tel-00353660/" TargetMode="External"/><Relationship Id="rId402" Type="http://schemas.openxmlformats.org/officeDocument/2006/relationships/hyperlink" Target="https://sonel.univ-lr.fr/IMG/pdf/caldwell_2012unesco.pdf" TargetMode="External"/><Relationship Id="rId279" Type="http://schemas.openxmlformats.org/officeDocument/2006/relationships/hyperlink" Target="https://theses.hal.science/tel-00353660/" TargetMode="External"/><Relationship Id="rId43" Type="http://schemas.openxmlformats.org/officeDocument/2006/relationships/hyperlink" Target="https://theses.hal.science/tel-00353660/" TargetMode="External"/><Relationship Id="rId139" Type="http://schemas.openxmlformats.org/officeDocument/2006/relationships/hyperlink" Target="https://theses.hal.science/tel-00353660/" TargetMode="External"/><Relationship Id="rId290" Type="http://schemas.openxmlformats.org/officeDocument/2006/relationships/hyperlink" Target="https://theses.hal.science/tel-00353660/" TargetMode="External"/><Relationship Id="rId304" Type="http://schemas.openxmlformats.org/officeDocument/2006/relationships/hyperlink" Target="https://theses.hal.science/tel-00353660/" TargetMode="External"/><Relationship Id="rId346" Type="http://schemas.openxmlformats.org/officeDocument/2006/relationships/hyperlink" Target="https://theses.hal.science/tel-00353660/" TargetMode="External"/><Relationship Id="rId388" Type="http://schemas.openxmlformats.org/officeDocument/2006/relationships/hyperlink" Target="https://sonel.univ-lr.fr/IMG/pdf/caldwell_2012unesco.pdf" TargetMode="External"/><Relationship Id="rId85" Type="http://schemas.openxmlformats.org/officeDocument/2006/relationships/hyperlink" Target="https://theses.hal.science/tel-00353660/" TargetMode="External"/><Relationship Id="rId150" Type="http://schemas.openxmlformats.org/officeDocument/2006/relationships/hyperlink" Target="https://theses.hal.science/tel-00353660/" TargetMode="External"/><Relationship Id="rId192" Type="http://schemas.openxmlformats.org/officeDocument/2006/relationships/hyperlink" Target="https://theses.hal.science/tel-00353660/" TargetMode="External"/><Relationship Id="rId206" Type="http://schemas.openxmlformats.org/officeDocument/2006/relationships/hyperlink" Target="https://theses.hal.science/tel-00353660/" TargetMode="External"/><Relationship Id="rId413" Type="http://schemas.openxmlformats.org/officeDocument/2006/relationships/hyperlink" Target="https://pdxscholar.library.pdx.edu/cgi/viewcontent.cgi?article=1426&amp;context=cengin_fac" TargetMode="External"/><Relationship Id="rId248" Type="http://schemas.openxmlformats.org/officeDocument/2006/relationships/hyperlink" Target="https://theses.hal.science/tel-00353660/" TargetMode="External"/><Relationship Id="rId12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108" Type="http://schemas.openxmlformats.org/officeDocument/2006/relationships/hyperlink" Target="https://theses.hal.science/tel-00353660/" TargetMode="External"/><Relationship Id="rId315" Type="http://schemas.openxmlformats.org/officeDocument/2006/relationships/hyperlink" Target="https://theses.hal.science/tel-00353660/" TargetMode="External"/><Relationship Id="rId357" Type="http://schemas.openxmlformats.org/officeDocument/2006/relationships/hyperlink" Target="https://theses.hal.science/tel-00353660/" TargetMode="External"/><Relationship Id="rId54" Type="http://schemas.openxmlformats.org/officeDocument/2006/relationships/hyperlink" Target="https://theses.hal.science/tel-00353660/" TargetMode="External"/><Relationship Id="rId96" Type="http://schemas.openxmlformats.org/officeDocument/2006/relationships/hyperlink" Target="https://theses.hal.science/tel-00353660/" TargetMode="External"/><Relationship Id="rId161" Type="http://schemas.openxmlformats.org/officeDocument/2006/relationships/hyperlink" Target="https://theses.hal.science/tel-00353660/" TargetMode="External"/><Relationship Id="rId217" Type="http://schemas.openxmlformats.org/officeDocument/2006/relationships/hyperlink" Target="https://theses.hal.science/tel-00353660/" TargetMode="External"/><Relationship Id="rId399" Type="http://schemas.openxmlformats.org/officeDocument/2006/relationships/hyperlink" Target="https://sonel.univ-lr.fr/IMG/pdf/caldwell_2012unesco.pdf" TargetMode="External"/><Relationship Id="rId259" Type="http://schemas.openxmlformats.org/officeDocument/2006/relationships/hyperlink" Target="https://theses.hal.science/tel-00353660/" TargetMode="External"/><Relationship Id="rId23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119" Type="http://schemas.openxmlformats.org/officeDocument/2006/relationships/hyperlink" Target="https://theses.hal.science/tel-00353660/" TargetMode="External"/><Relationship Id="rId270" Type="http://schemas.openxmlformats.org/officeDocument/2006/relationships/hyperlink" Target="https://theses.hal.science/tel-00353660/" TargetMode="External"/><Relationship Id="rId326" Type="http://schemas.openxmlformats.org/officeDocument/2006/relationships/hyperlink" Target="https://theses.hal.science/tel-00353660/" TargetMode="External"/><Relationship Id="rId65" Type="http://schemas.openxmlformats.org/officeDocument/2006/relationships/hyperlink" Target="https://theses.hal.science/tel-00353660/" TargetMode="External"/><Relationship Id="rId130" Type="http://schemas.openxmlformats.org/officeDocument/2006/relationships/hyperlink" Target="https://theses.hal.science/tel-00353660/" TargetMode="External"/><Relationship Id="rId368" Type="http://schemas.openxmlformats.org/officeDocument/2006/relationships/hyperlink" Target="https://theses.hal.science/tel-00353660/" TargetMode="External"/><Relationship Id="rId172" Type="http://schemas.openxmlformats.org/officeDocument/2006/relationships/hyperlink" Target="https://theses.hal.science/tel-00353660/" TargetMode="External"/><Relationship Id="rId228" Type="http://schemas.openxmlformats.org/officeDocument/2006/relationships/hyperlink" Target="https://theses.hal.science/tel-00353660/" TargetMode="External"/><Relationship Id="rId281" Type="http://schemas.openxmlformats.org/officeDocument/2006/relationships/hyperlink" Target="https://theses.hal.science/tel-00353660/" TargetMode="External"/><Relationship Id="rId337" Type="http://schemas.openxmlformats.org/officeDocument/2006/relationships/hyperlink" Target="https://theses.hal.science/tel-00353660/" TargetMode="External"/><Relationship Id="rId34" Type="http://schemas.openxmlformats.org/officeDocument/2006/relationships/hyperlink" Target="https://theses.hal.science/tel-00353660/" TargetMode="External"/><Relationship Id="rId76" Type="http://schemas.openxmlformats.org/officeDocument/2006/relationships/hyperlink" Target="https://theses.hal.science/tel-00353660/" TargetMode="External"/><Relationship Id="rId141" Type="http://schemas.openxmlformats.org/officeDocument/2006/relationships/hyperlink" Target="https://theses.hal.science/tel-00353660/" TargetMode="External"/><Relationship Id="rId379" Type="http://schemas.openxmlformats.org/officeDocument/2006/relationships/hyperlink" Target="https://sonel.univ-lr.fr/IMG/pdf/caldwell_2012unesco.pdf" TargetMode="External"/><Relationship Id="rId7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183" Type="http://schemas.openxmlformats.org/officeDocument/2006/relationships/hyperlink" Target="https://theses.hal.science/tel-00353660/" TargetMode="External"/><Relationship Id="rId239" Type="http://schemas.openxmlformats.org/officeDocument/2006/relationships/hyperlink" Target="https://theses.hal.science/tel-00353660/" TargetMode="External"/><Relationship Id="rId390" Type="http://schemas.openxmlformats.org/officeDocument/2006/relationships/hyperlink" Target="https://sonel.univ-lr.fr/IMG/pdf/caldwell_2012unesco.pdf" TargetMode="External"/><Relationship Id="rId404" Type="http://schemas.openxmlformats.org/officeDocument/2006/relationships/hyperlink" Target="https://sonel.univ-lr.fr/IMG/pdf/caldwell_2012unesco.pdf" TargetMode="External"/><Relationship Id="rId250" Type="http://schemas.openxmlformats.org/officeDocument/2006/relationships/hyperlink" Target="https://theses.hal.science/tel-00353660/" TargetMode="External"/><Relationship Id="rId292" Type="http://schemas.openxmlformats.org/officeDocument/2006/relationships/hyperlink" Target="https://theses.hal.science/tel-00353660/" TargetMode="External"/><Relationship Id="rId306" Type="http://schemas.openxmlformats.org/officeDocument/2006/relationships/hyperlink" Target="https://theses.hal.science/tel-00353660/" TargetMode="External"/><Relationship Id="rId45" Type="http://schemas.openxmlformats.org/officeDocument/2006/relationships/hyperlink" Target="https://theses.hal.science/tel-00353660/" TargetMode="External"/><Relationship Id="rId87" Type="http://schemas.openxmlformats.org/officeDocument/2006/relationships/hyperlink" Target="https://theses.hal.science/tel-00353660/" TargetMode="External"/><Relationship Id="rId110" Type="http://schemas.openxmlformats.org/officeDocument/2006/relationships/hyperlink" Target="https://theses.hal.science/tel-00353660/" TargetMode="External"/><Relationship Id="rId348" Type="http://schemas.openxmlformats.org/officeDocument/2006/relationships/hyperlink" Target="https://theses.hal.science/tel-00353660/" TargetMode="External"/><Relationship Id="rId152" Type="http://schemas.openxmlformats.org/officeDocument/2006/relationships/hyperlink" Target="https://theses.hal.science/tel-00353660/" TargetMode="External"/><Relationship Id="rId194" Type="http://schemas.openxmlformats.org/officeDocument/2006/relationships/hyperlink" Target="https://theses.hal.science/tel-00353660/" TargetMode="External"/><Relationship Id="rId208" Type="http://schemas.openxmlformats.org/officeDocument/2006/relationships/hyperlink" Target="https://theses.hal.science/tel-00353660/" TargetMode="External"/><Relationship Id="rId415" Type="http://schemas.openxmlformats.org/officeDocument/2006/relationships/hyperlink" Target="https://www.proquest.com/docview/2649433831?fromopenview=true&amp;pq-origsite=gscholar&amp;sourcetype=Scholarly%20Journals" TargetMode="External"/><Relationship Id="rId261" Type="http://schemas.openxmlformats.org/officeDocument/2006/relationships/hyperlink" Target="https://theses.hal.science/tel-00353660/" TargetMode="External"/><Relationship Id="rId14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56" Type="http://schemas.openxmlformats.org/officeDocument/2006/relationships/hyperlink" Target="https://theses.hal.science/tel-00353660/" TargetMode="External"/><Relationship Id="rId317" Type="http://schemas.openxmlformats.org/officeDocument/2006/relationships/hyperlink" Target="https://theses.hal.science/tel-00353660/" TargetMode="External"/><Relationship Id="rId359" Type="http://schemas.openxmlformats.org/officeDocument/2006/relationships/hyperlink" Target="https://theses.hal.science/tel-00353660/" TargetMode="External"/><Relationship Id="rId98" Type="http://schemas.openxmlformats.org/officeDocument/2006/relationships/hyperlink" Target="https://theses.hal.science/tel-00353660/" TargetMode="External"/><Relationship Id="rId121" Type="http://schemas.openxmlformats.org/officeDocument/2006/relationships/hyperlink" Target="https://theses.hal.science/tel-00353660/" TargetMode="External"/><Relationship Id="rId163" Type="http://schemas.openxmlformats.org/officeDocument/2006/relationships/hyperlink" Target="https://theses.hal.science/tel-00353660/" TargetMode="External"/><Relationship Id="rId219" Type="http://schemas.openxmlformats.org/officeDocument/2006/relationships/hyperlink" Target="https://theses.hal.science/tel-00353660/" TargetMode="External"/><Relationship Id="rId370" Type="http://schemas.openxmlformats.org/officeDocument/2006/relationships/hyperlink" Target="https://theses.hal.science/tel-00353660/" TargetMode="External"/><Relationship Id="rId230" Type="http://schemas.openxmlformats.org/officeDocument/2006/relationships/hyperlink" Target="https://theses.hal.science/tel-00353660/" TargetMode="External"/><Relationship Id="rId25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67" Type="http://schemas.openxmlformats.org/officeDocument/2006/relationships/hyperlink" Target="https://theses.hal.science/tel-00353660/" TargetMode="External"/><Relationship Id="rId272" Type="http://schemas.openxmlformats.org/officeDocument/2006/relationships/hyperlink" Target="https://theses.hal.science/tel-00353660/" TargetMode="External"/><Relationship Id="rId328" Type="http://schemas.openxmlformats.org/officeDocument/2006/relationships/hyperlink" Target="https://theses.hal.science/tel-00353660/" TargetMode="External"/><Relationship Id="rId132" Type="http://schemas.openxmlformats.org/officeDocument/2006/relationships/hyperlink" Target="https://theses.hal.science/tel-00353660/" TargetMode="External"/><Relationship Id="rId174" Type="http://schemas.openxmlformats.org/officeDocument/2006/relationships/hyperlink" Target="https://theses.hal.science/tel-00353660/" TargetMode="External"/><Relationship Id="rId381" Type="http://schemas.openxmlformats.org/officeDocument/2006/relationships/hyperlink" Target="https://sonel.univ-lr.fr/IMG/pdf/caldwell_2012unesco.pdf" TargetMode="External"/><Relationship Id="rId241" Type="http://schemas.openxmlformats.org/officeDocument/2006/relationships/hyperlink" Target="https://theses.hal.science/tel-00353660/" TargetMode="External"/><Relationship Id="rId36" Type="http://schemas.openxmlformats.org/officeDocument/2006/relationships/hyperlink" Target="https://theses.hal.science/tel-00353660/" TargetMode="External"/><Relationship Id="rId283" Type="http://schemas.openxmlformats.org/officeDocument/2006/relationships/hyperlink" Target="https://theses.hal.science/tel-00353660/" TargetMode="External"/><Relationship Id="rId339" Type="http://schemas.openxmlformats.org/officeDocument/2006/relationships/hyperlink" Target="https://theses.hal.science/tel-00353660/" TargetMode="External"/><Relationship Id="rId78" Type="http://schemas.openxmlformats.org/officeDocument/2006/relationships/hyperlink" Target="https://theses.hal.science/tel-00353660/" TargetMode="External"/><Relationship Id="rId101" Type="http://schemas.openxmlformats.org/officeDocument/2006/relationships/hyperlink" Target="https://theses.hal.science/tel-00353660/" TargetMode="External"/><Relationship Id="rId143" Type="http://schemas.openxmlformats.org/officeDocument/2006/relationships/hyperlink" Target="https://theses.hal.science/tel-00353660/" TargetMode="External"/><Relationship Id="rId185" Type="http://schemas.openxmlformats.org/officeDocument/2006/relationships/hyperlink" Target="https://theses.hal.science/tel-00353660/" TargetMode="External"/><Relationship Id="rId350" Type="http://schemas.openxmlformats.org/officeDocument/2006/relationships/hyperlink" Target="https://theses.hal.science/tel-00353660/" TargetMode="External"/><Relationship Id="rId406" Type="http://schemas.openxmlformats.org/officeDocument/2006/relationships/hyperlink" Target="https://sonel.univ-lr.fr/IMG/pdf/caldwell_2012unesco.pdf" TargetMode="External"/><Relationship Id="rId9" Type="http://schemas.openxmlformats.org/officeDocument/2006/relationships/hyperlink" Target="https://www.sciencedirect.com/science/article/pii/S0278434313001283" TargetMode="External"/><Relationship Id="rId210" Type="http://schemas.openxmlformats.org/officeDocument/2006/relationships/hyperlink" Target="https://theses.hal.science/tel-00353660/" TargetMode="External"/><Relationship Id="rId392" Type="http://schemas.openxmlformats.org/officeDocument/2006/relationships/hyperlink" Target="https://sonel.univ-lr.fr/IMG/pdf/caldwell_2012unesco.pdf" TargetMode="External"/><Relationship Id="rId252" Type="http://schemas.openxmlformats.org/officeDocument/2006/relationships/hyperlink" Target="https://theses.hal.science/tel-00353660/" TargetMode="External"/><Relationship Id="rId294" Type="http://schemas.openxmlformats.org/officeDocument/2006/relationships/hyperlink" Target="https://theses.hal.science/tel-00353660/" TargetMode="External"/><Relationship Id="rId308" Type="http://schemas.openxmlformats.org/officeDocument/2006/relationships/hyperlink" Target="https://theses.hal.science/tel-00353660/" TargetMode="External"/><Relationship Id="rId47" Type="http://schemas.openxmlformats.org/officeDocument/2006/relationships/hyperlink" Target="https://theses.hal.science/tel-00353660/" TargetMode="External"/><Relationship Id="rId89" Type="http://schemas.openxmlformats.org/officeDocument/2006/relationships/hyperlink" Target="https://theses.hal.science/tel-00353660/" TargetMode="External"/><Relationship Id="rId112" Type="http://schemas.openxmlformats.org/officeDocument/2006/relationships/hyperlink" Target="https://theses.hal.science/tel-00353660/" TargetMode="External"/><Relationship Id="rId154" Type="http://schemas.openxmlformats.org/officeDocument/2006/relationships/hyperlink" Target="https://theses.hal.science/tel-00353660/" TargetMode="External"/><Relationship Id="rId361" Type="http://schemas.openxmlformats.org/officeDocument/2006/relationships/hyperlink" Target="https://theses.hal.science/tel-00353660/" TargetMode="External"/><Relationship Id="rId196" Type="http://schemas.openxmlformats.org/officeDocument/2006/relationships/hyperlink" Target="https://theses.hal.science/tel-00353660/" TargetMode="External"/><Relationship Id="rId16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221" Type="http://schemas.openxmlformats.org/officeDocument/2006/relationships/hyperlink" Target="https://theses.hal.science/tel-00353660/" TargetMode="External"/><Relationship Id="rId263" Type="http://schemas.openxmlformats.org/officeDocument/2006/relationships/hyperlink" Target="https://theses.hal.science/tel-00353660/" TargetMode="External"/><Relationship Id="rId319" Type="http://schemas.openxmlformats.org/officeDocument/2006/relationships/hyperlink" Target="https://theses.hal.science/tel-00353660/" TargetMode="External"/><Relationship Id="rId58" Type="http://schemas.openxmlformats.org/officeDocument/2006/relationships/hyperlink" Target="https://theses.hal.science/tel-00353660/" TargetMode="External"/><Relationship Id="rId123" Type="http://schemas.openxmlformats.org/officeDocument/2006/relationships/hyperlink" Target="https://theses.hal.science/tel-00353660/" TargetMode="External"/><Relationship Id="rId330" Type="http://schemas.openxmlformats.org/officeDocument/2006/relationships/hyperlink" Target="https://theses.hal.science/tel-00353660/" TargetMode="External"/><Relationship Id="rId165" Type="http://schemas.openxmlformats.org/officeDocument/2006/relationships/hyperlink" Target="https://theses.hal.science/tel-00353660/" TargetMode="External"/><Relationship Id="rId372" Type="http://schemas.openxmlformats.org/officeDocument/2006/relationships/hyperlink" Target="https://sonel.univ-lr.fr/IMG/pdf/caldwell_2012unesco.pdf" TargetMode="External"/><Relationship Id="rId232" Type="http://schemas.openxmlformats.org/officeDocument/2006/relationships/hyperlink" Target="https://theses.hal.science/tel-00353660/" TargetMode="External"/><Relationship Id="rId274" Type="http://schemas.openxmlformats.org/officeDocument/2006/relationships/hyperlink" Target="https://theses.hal.science/tel-00353660/" TargetMode="External"/><Relationship Id="rId27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69" Type="http://schemas.openxmlformats.org/officeDocument/2006/relationships/hyperlink" Target="https://theses.hal.science/tel-00353660/" TargetMode="External"/><Relationship Id="rId134" Type="http://schemas.openxmlformats.org/officeDocument/2006/relationships/hyperlink" Target="https://theses.hal.science/tel-00353660/" TargetMode="External"/><Relationship Id="rId80" Type="http://schemas.openxmlformats.org/officeDocument/2006/relationships/hyperlink" Target="https://theses.hal.science/tel-00353660/" TargetMode="External"/><Relationship Id="rId155" Type="http://schemas.openxmlformats.org/officeDocument/2006/relationships/hyperlink" Target="https://theses.hal.science/tel-00353660/" TargetMode="External"/><Relationship Id="rId176" Type="http://schemas.openxmlformats.org/officeDocument/2006/relationships/hyperlink" Target="https://theses.hal.science/tel-00353660/" TargetMode="External"/><Relationship Id="rId197" Type="http://schemas.openxmlformats.org/officeDocument/2006/relationships/hyperlink" Target="https://theses.hal.science/tel-00353660/" TargetMode="External"/><Relationship Id="rId341" Type="http://schemas.openxmlformats.org/officeDocument/2006/relationships/hyperlink" Target="https://theses.hal.science/tel-00353660/" TargetMode="External"/><Relationship Id="rId362" Type="http://schemas.openxmlformats.org/officeDocument/2006/relationships/hyperlink" Target="https://theses.hal.science/tel-00353660/" TargetMode="External"/><Relationship Id="rId383" Type="http://schemas.openxmlformats.org/officeDocument/2006/relationships/hyperlink" Target="https://sonel.univ-lr.fr/IMG/pdf/caldwell_2012unesco.pdf" TargetMode="External"/><Relationship Id="rId201" Type="http://schemas.openxmlformats.org/officeDocument/2006/relationships/hyperlink" Target="https://theses.hal.science/tel-00353660/" TargetMode="External"/><Relationship Id="rId222" Type="http://schemas.openxmlformats.org/officeDocument/2006/relationships/hyperlink" Target="https://theses.hal.science/tel-00353660/" TargetMode="External"/><Relationship Id="rId243" Type="http://schemas.openxmlformats.org/officeDocument/2006/relationships/hyperlink" Target="https://theses.hal.science/tel-00353660/" TargetMode="External"/><Relationship Id="rId264" Type="http://schemas.openxmlformats.org/officeDocument/2006/relationships/hyperlink" Target="https://theses.hal.science/tel-00353660/" TargetMode="External"/><Relationship Id="rId285" Type="http://schemas.openxmlformats.org/officeDocument/2006/relationships/hyperlink" Target="https://theses.hal.science/tel-00353660/" TargetMode="External"/><Relationship Id="rId17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38" Type="http://schemas.openxmlformats.org/officeDocument/2006/relationships/hyperlink" Target="https://theses.hal.science/tel-00353660/" TargetMode="External"/><Relationship Id="rId59" Type="http://schemas.openxmlformats.org/officeDocument/2006/relationships/hyperlink" Target="https://theses.hal.science/tel-00353660/" TargetMode="External"/><Relationship Id="rId103" Type="http://schemas.openxmlformats.org/officeDocument/2006/relationships/hyperlink" Target="https://theses.hal.science/tel-00353660/" TargetMode="External"/><Relationship Id="rId124" Type="http://schemas.openxmlformats.org/officeDocument/2006/relationships/hyperlink" Target="https://theses.hal.science/tel-00353660/" TargetMode="External"/><Relationship Id="rId310" Type="http://schemas.openxmlformats.org/officeDocument/2006/relationships/hyperlink" Target="https://theses.hal.science/tel-00353660/" TargetMode="External"/><Relationship Id="rId70" Type="http://schemas.openxmlformats.org/officeDocument/2006/relationships/hyperlink" Target="https://theses.hal.science/tel-00353660/" TargetMode="External"/><Relationship Id="rId91" Type="http://schemas.openxmlformats.org/officeDocument/2006/relationships/hyperlink" Target="https://theses.hal.science/tel-00353660/" TargetMode="External"/><Relationship Id="rId145" Type="http://schemas.openxmlformats.org/officeDocument/2006/relationships/hyperlink" Target="https://theses.hal.science/tel-00353660/" TargetMode="External"/><Relationship Id="rId166" Type="http://schemas.openxmlformats.org/officeDocument/2006/relationships/hyperlink" Target="https://theses.hal.science/tel-00353660/" TargetMode="External"/><Relationship Id="rId187" Type="http://schemas.openxmlformats.org/officeDocument/2006/relationships/hyperlink" Target="https://theses.hal.science/tel-00353660/" TargetMode="External"/><Relationship Id="rId331" Type="http://schemas.openxmlformats.org/officeDocument/2006/relationships/hyperlink" Target="https://theses.hal.science/tel-00353660/" TargetMode="External"/><Relationship Id="rId352" Type="http://schemas.openxmlformats.org/officeDocument/2006/relationships/hyperlink" Target="https://theses.hal.science/tel-00353660/" TargetMode="External"/><Relationship Id="rId373" Type="http://schemas.openxmlformats.org/officeDocument/2006/relationships/hyperlink" Target="https://sonel.univ-lr.fr/IMG/pdf/caldwell_2012unesco.pdf" TargetMode="External"/><Relationship Id="rId394" Type="http://schemas.openxmlformats.org/officeDocument/2006/relationships/hyperlink" Target="https://sonel.univ-lr.fr/IMG/pdf/caldwell_2012unesco.pdf" TargetMode="External"/><Relationship Id="rId408" Type="http://schemas.openxmlformats.org/officeDocument/2006/relationships/hyperlink" Target="https://sonel.univ-lr.fr/IMG/pdf/caldwell_2012unesco.pdf" TargetMode="External"/><Relationship Id="rId1" Type="http://schemas.openxmlformats.org/officeDocument/2006/relationships/hyperlink" Target="https://www.jstor.org/stable/4496116?seq=3" TargetMode="External"/><Relationship Id="rId212" Type="http://schemas.openxmlformats.org/officeDocument/2006/relationships/hyperlink" Target="https://theses.hal.science/tel-00353660/" TargetMode="External"/><Relationship Id="rId233" Type="http://schemas.openxmlformats.org/officeDocument/2006/relationships/hyperlink" Target="https://theses.hal.science/tel-00353660/" TargetMode="External"/><Relationship Id="rId254" Type="http://schemas.openxmlformats.org/officeDocument/2006/relationships/hyperlink" Target="https://theses.hal.science/tel-00353660/" TargetMode="External"/><Relationship Id="rId28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49" Type="http://schemas.openxmlformats.org/officeDocument/2006/relationships/hyperlink" Target="https://theses.hal.science/tel-00353660/" TargetMode="External"/><Relationship Id="rId114" Type="http://schemas.openxmlformats.org/officeDocument/2006/relationships/hyperlink" Target="https://theses.hal.science/tel-00353660/" TargetMode="External"/><Relationship Id="rId275" Type="http://schemas.openxmlformats.org/officeDocument/2006/relationships/hyperlink" Target="https://theses.hal.science/tel-00353660/" TargetMode="External"/><Relationship Id="rId296" Type="http://schemas.openxmlformats.org/officeDocument/2006/relationships/hyperlink" Target="https://theses.hal.science/tel-00353660/" TargetMode="External"/><Relationship Id="rId300" Type="http://schemas.openxmlformats.org/officeDocument/2006/relationships/hyperlink" Target="https://theses.hal.science/tel-00353660/" TargetMode="External"/><Relationship Id="rId60" Type="http://schemas.openxmlformats.org/officeDocument/2006/relationships/hyperlink" Target="https://theses.hal.science/tel-00353660/" TargetMode="External"/><Relationship Id="rId81" Type="http://schemas.openxmlformats.org/officeDocument/2006/relationships/hyperlink" Target="https://theses.hal.science/tel-00353660/" TargetMode="External"/><Relationship Id="rId135" Type="http://schemas.openxmlformats.org/officeDocument/2006/relationships/hyperlink" Target="https://theses.hal.science/tel-00353660/" TargetMode="External"/><Relationship Id="rId156" Type="http://schemas.openxmlformats.org/officeDocument/2006/relationships/hyperlink" Target="https://theses.hal.science/tel-00353660/" TargetMode="External"/><Relationship Id="rId177" Type="http://schemas.openxmlformats.org/officeDocument/2006/relationships/hyperlink" Target="https://theses.hal.science/tel-00353660/" TargetMode="External"/><Relationship Id="rId198" Type="http://schemas.openxmlformats.org/officeDocument/2006/relationships/hyperlink" Target="https://theses.hal.science/tel-00353660/" TargetMode="External"/><Relationship Id="rId321" Type="http://schemas.openxmlformats.org/officeDocument/2006/relationships/hyperlink" Target="https://theses.hal.science/tel-00353660/" TargetMode="External"/><Relationship Id="rId342" Type="http://schemas.openxmlformats.org/officeDocument/2006/relationships/hyperlink" Target="https://theses.hal.science/tel-00353660/" TargetMode="External"/><Relationship Id="rId363" Type="http://schemas.openxmlformats.org/officeDocument/2006/relationships/hyperlink" Target="https://theses.hal.science/tel-00353660/" TargetMode="External"/><Relationship Id="rId384" Type="http://schemas.openxmlformats.org/officeDocument/2006/relationships/hyperlink" Target="https://sonel.univ-lr.fr/IMG/pdf/caldwell_2012unesco.pdf" TargetMode="External"/><Relationship Id="rId202" Type="http://schemas.openxmlformats.org/officeDocument/2006/relationships/hyperlink" Target="https://theses.hal.science/tel-00353660/" TargetMode="External"/><Relationship Id="rId223" Type="http://schemas.openxmlformats.org/officeDocument/2006/relationships/hyperlink" Target="https://theses.hal.science/tel-00353660/" TargetMode="External"/><Relationship Id="rId244" Type="http://schemas.openxmlformats.org/officeDocument/2006/relationships/hyperlink" Target="https://theses.hal.science/tel-00353660/" TargetMode="External"/><Relationship Id="rId18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39" Type="http://schemas.openxmlformats.org/officeDocument/2006/relationships/hyperlink" Target="https://theses.hal.science/tel-00353660/" TargetMode="External"/><Relationship Id="rId265" Type="http://schemas.openxmlformats.org/officeDocument/2006/relationships/hyperlink" Target="https://theses.hal.science/tel-00353660/" TargetMode="External"/><Relationship Id="rId286" Type="http://schemas.openxmlformats.org/officeDocument/2006/relationships/hyperlink" Target="https://theses.hal.science/tel-00353660/" TargetMode="External"/><Relationship Id="rId50" Type="http://schemas.openxmlformats.org/officeDocument/2006/relationships/hyperlink" Target="https://theses.hal.science/tel-00353660/" TargetMode="External"/><Relationship Id="rId104" Type="http://schemas.openxmlformats.org/officeDocument/2006/relationships/hyperlink" Target="https://theses.hal.science/tel-00353660/" TargetMode="External"/><Relationship Id="rId125" Type="http://schemas.openxmlformats.org/officeDocument/2006/relationships/hyperlink" Target="https://theses.hal.science/tel-00353660/" TargetMode="External"/><Relationship Id="rId146" Type="http://schemas.openxmlformats.org/officeDocument/2006/relationships/hyperlink" Target="https://theses.hal.science/tel-00353660/" TargetMode="External"/><Relationship Id="rId167" Type="http://schemas.openxmlformats.org/officeDocument/2006/relationships/hyperlink" Target="https://theses.hal.science/tel-00353660/" TargetMode="External"/><Relationship Id="rId188" Type="http://schemas.openxmlformats.org/officeDocument/2006/relationships/hyperlink" Target="https://theses.hal.science/tel-00353660/" TargetMode="External"/><Relationship Id="rId311" Type="http://schemas.openxmlformats.org/officeDocument/2006/relationships/hyperlink" Target="https://theses.hal.science/tel-00353660/" TargetMode="External"/><Relationship Id="rId332" Type="http://schemas.openxmlformats.org/officeDocument/2006/relationships/hyperlink" Target="https://theses.hal.science/tel-00353660/" TargetMode="External"/><Relationship Id="rId353" Type="http://schemas.openxmlformats.org/officeDocument/2006/relationships/hyperlink" Target="https://theses.hal.science/tel-00353660/" TargetMode="External"/><Relationship Id="rId374" Type="http://schemas.openxmlformats.org/officeDocument/2006/relationships/hyperlink" Target="https://sonel.univ-lr.fr/IMG/pdf/caldwell_2012unesco.pdf" TargetMode="External"/><Relationship Id="rId395" Type="http://schemas.openxmlformats.org/officeDocument/2006/relationships/hyperlink" Target="https://sonel.univ-lr.fr/IMG/pdf/caldwell_2012unesco.pdf" TargetMode="External"/><Relationship Id="rId409" Type="http://schemas.openxmlformats.org/officeDocument/2006/relationships/hyperlink" Target="https://sonel.univ-lr.fr/IMG/pdf/caldwell_2012unesco.pdf" TargetMode="External"/><Relationship Id="rId71" Type="http://schemas.openxmlformats.org/officeDocument/2006/relationships/hyperlink" Target="https://theses.hal.science/tel-00353660/" TargetMode="External"/><Relationship Id="rId92" Type="http://schemas.openxmlformats.org/officeDocument/2006/relationships/hyperlink" Target="https://theses.hal.science/tel-00353660/" TargetMode="External"/><Relationship Id="rId213" Type="http://schemas.openxmlformats.org/officeDocument/2006/relationships/hyperlink" Target="https://theses.hal.science/tel-00353660/" TargetMode="External"/><Relationship Id="rId234" Type="http://schemas.openxmlformats.org/officeDocument/2006/relationships/hyperlink" Target="https://theses.hal.science/tel-00353660/" TargetMode="External"/><Relationship Id="rId2" Type="http://schemas.openxmlformats.org/officeDocument/2006/relationships/hyperlink" Target="https://www.proquest.com/docview/2649433831?fromopenview=true&amp;pq-origsite=gscholar&amp;sourcetype=Scholarly%20Journals" TargetMode="External"/><Relationship Id="rId29" Type="http://schemas.openxmlformats.org/officeDocument/2006/relationships/hyperlink" Target="https://theses.hal.science/tel-00353660/" TargetMode="External"/><Relationship Id="rId255" Type="http://schemas.openxmlformats.org/officeDocument/2006/relationships/hyperlink" Target="https://theses.hal.science/tel-00353660/" TargetMode="External"/><Relationship Id="rId276" Type="http://schemas.openxmlformats.org/officeDocument/2006/relationships/hyperlink" Target="https://theses.hal.science/tel-00353660/" TargetMode="External"/><Relationship Id="rId297" Type="http://schemas.openxmlformats.org/officeDocument/2006/relationships/hyperlink" Target="https://theses.hal.science/tel-00353660/" TargetMode="External"/><Relationship Id="rId40" Type="http://schemas.openxmlformats.org/officeDocument/2006/relationships/hyperlink" Target="https://theses.hal.science/tel-00353660/" TargetMode="External"/><Relationship Id="rId115" Type="http://schemas.openxmlformats.org/officeDocument/2006/relationships/hyperlink" Target="https://theses.hal.science/tel-00353660/" TargetMode="External"/><Relationship Id="rId136" Type="http://schemas.openxmlformats.org/officeDocument/2006/relationships/hyperlink" Target="https://theses.hal.science/tel-00353660/" TargetMode="External"/><Relationship Id="rId157" Type="http://schemas.openxmlformats.org/officeDocument/2006/relationships/hyperlink" Target="https://theses.hal.science/tel-00353660/" TargetMode="External"/><Relationship Id="rId178" Type="http://schemas.openxmlformats.org/officeDocument/2006/relationships/hyperlink" Target="https://theses.hal.science/tel-00353660/" TargetMode="External"/><Relationship Id="rId301" Type="http://schemas.openxmlformats.org/officeDocument/2006/relationships/hyperlink" Target="https://theses.hal.science/tel-00353660/" TargetMode="External"/><Relationship Id="rId322" Type="http://schemas.openxmlformats.org/officeDocument/2006/relationships/hyperlink" Target="https://theses.hal.science/tel-00353660/" TargetMode="External"/><Relationship Id="rId343" Type="http://schemas.openxmlformats.org/officeDocument/2006/relationships/hyperlink" Target="https://theses.hal.science/tel-00353660/" TargetMode="External"/><Relationship Id="rId364" Type="http://schemas.openxmlformats.org/officeDocument/2006/relationships/hyperlink" Target="https://theses.hal.science/tel-00353660/" TargetMode="External"/><Relationship Id="rId61" Type="http://schemas.openxmlformats.org/officeDocument/2006/relationships/hyperlink" Target="https://theses.hal.science/tel-00353660/" TargetMode="External"/><Relationship Id="rId82" Type="http://schemas.openxmlformats.org/officeDocument/2006/relationships/hyperlink" Target="https://theses.hal.science/tel-00353660/" TargetMode="External"/><Relationship Id="rId199" Type="http://schemas.openxmlformats.org/officeDocument/2006/relationships/hyperlink" Target="https://theses.hal.science/tel-00353660/" TargetMode="External"/><Relationship Id="rId203" Type="http://schemas.openxmlformats.org/officeDocument/2006/relationships/hyperlink" Target="https://theses.hal.science/tel-00353660/" TargetMode="External"/><Relationship Id="rId385" Type="http://schemas.openxmlformats.org/officeDocument/2006/relationships/hyperlink" Target="https://sonel.univ-lr.fr/IMG/pdf/caldwell_2012unesco.pdf" TargetMode="External"/><Relationship Id="rId19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224" Type="http://schemas.openxmlformats.org/officeDocument/2006/relationships/hyperlink" Target="https://theses.hal.science/tel-00353660/" TargetMode="External"/><Relationship Id="rId245" Type="http://schemas.openxmlformats.org/officeDocument/2006/relationships/hyperlink" Target="https://theses.hal.science/tel-00353660/" TargetMode="External"/><Relationship Id="rId266" Type="http://schemas.openxmlformats.org/officeDocument/2006/relationships/hyperlink" Target="https://theses.hal.science/tel-00353660/" TargetMode="External"/><Relationship Id="rId287" Type="http://schemas.openxmlformats.org/officeDocument/2006/relationships/hyperlink" Target="https://theses.hal.science/tel-00353660/" TargetMode="External"/><Relationship Id="rId410" Type="http://schemas.openxmlformats.org/officeDocument/2006/relationships/hyperlink" Target="https://sonel.univ-lr.fr/IMG/pdf/caldwell_2012unesco.pdf" TargetMode="External"/><Relationship Id="rId30" Type="http://schemas.openxmlformats.org/officeDocument/2006/relationships/hyperlink" Target="https://theses.hal.science/tel-00353660/" TargetMode="External"/><Relationship Id="rId105" Type="http://schemas.openxmlformats.org/officeDocument/2006/relationships/hyperlink" Target="https://theses.hal.science/tel-00353660/" TargetMode="External"/><Relationship Id="rId126" Type="http://schemas.openxmlformats.org/officeDocument/2006/relationships/hyperlink" Target="https://theses.hal.science/tel-00353660/" TargetMode="External"/><Relationship Id="rId147" Type="http://schemas.openxmlformats.org/officeDocument/2006/relationships/hyperlink" Target="https://theses.hal.science/tel-00353660/" TargetMode="External"/><Relationship Id="rId168" Type="http://schemas.openxmlformats.org/officeDocument/2006/relationships/hyperlink" Target="https://theses.hal.science/tel-00353660/" TargetMode="External"/><Relationship Id="rId312" Type="http://schemas.openxmlformats.org/officeDocument/2006/relationships/hyperlink" Target="https://theses.hal.science/tel-00353660/" TargetMode="External"/><Relationship Id="rId333" Type="http://schemas.openxmlformats.org/officeDocument/2006/relationships/hyperlink" Target="https://theses.hal.science/tel-00353660/" TargetMode="External"/><Relationship Id="rId354" Type="http://schemas.openxmlformats.org/officeDocument/2006/relationships/hyperlink" Target="https://theses.hal.science/tel-00353660/" TargetMode="External"/><Relationship Id="rId51" Type="http://schemas.openxmlformats.org/officeDocument/2006/relationships/hyperlink" Target="https://theses.hal.science/tel-00353660/" TargetMode="External"/><Relationship Id="rId72" Type="http://schemas.openxmlformats.org/officeDocument/2006/relationships/hyperlink" Target="https://theses.hal.science/tel-00353660/" TargetMode="External"/><Relationship Id="rId93" Type="http://schemas.openxmlformats.org/officeDocument/2006/relationships/hyperlink" Target="https://theses.hal.science/tel-00353660/" TargetMode="External"/><Relationship Id="rId189" Type="http://schemas.openxmlformats.org/officeDocument/2006/relationships/hyperlink" Target="https://theses.hal.science/tel-00353660/" TargetMode="External"/><Relationship Id="rId375" Type="http://schemas.openxmlformats.org/officeDocument/2006/relationships/hyperlink" Target="https://sonel.univ-lr.fr/IMG/pdf/caldwell_2012unesco.pdf" TargetMode="External"/><Relationship Id="rId396" Type="http://schemas.openxmlformats.org/officeDocument/2006/relationships/hyperlink" Target="https://sonel.univ-lr.fr/IMG/pdf/caldwell_2012unesco.pdf" TargetMode="External"/><Relationship Id="rId3" Type="http://schemas.openxmlformats.org/officeDocument/2006/relationships/hyperlink" Target="https://southerncoastalgroup-scopac.org.uk/wp-content/uploads/2022/01/Digitisation-and-Analysis-of-Poole-Harbour-Tide-Gauge-Record-September-2021.pdf" TargetMode="External"/><Relationship Id="rId214" Type="http://schemas.openxmlformats.org/officeDocument/2006/relationships/hyperlink" Target="https://theses.hal.science/tel-00353660/" TargetMode="External"/><Relationship Id="rId235" Type="http://schemas.openxmlformats.org/officeDocument/2006/relationships/hyperlink" Target="https://theses.hal.science/tel-00353660/" TargetMode="External"/><Relationship Id="rId256" Type="http://schemas.openxmlformats.org/officeDocument/2006/relationships/hyperlink" Target="https://theses.hal.science/tel-00353660/" TargetMode="External"/><Relationship Id="rId277" Type="http://schemas.openxmlformats.org/officeDocument/2006/relationships/hyperlink" Target="https://theses.hal.science/tel-00353660/" TargetMode="External"/><Relationship Id="rId298" Type="http://schemas.openxmlformats.org/officeDocument/2006/relationships/hyperlink" Target="https://theses.hal.science/tel-00353660/" TargetMode="External"/><Relationship Id="rId400" Type="http://schemas.openxmlformats.org/officeDocument/2006/relationships/hyperlink" Target="https://sonel.univ-lr.fr/IMG/pdf/caldwell_2012unesco.pdf" TargetMode="External"/><Relationship Id="rId116" Type="http://schemas.openxmlformats.org/officeDocument/2006/relationships/hyperlink" Target="https://theses.hal.science/tel-00353660/" TargetMode="External"/><Relationship Id="rId137" Type="http://schemas.openxmlformats.org/officeDocument/2006/relationships/hyperlink" Target="https://theses.hal.science/tel-00353660/" TargetMode="External"/><Relationship Id="rId158" Type="http://schemas.openxmlformats.org/officeDocument/2006/relationships/hyperlink" Target="https://theses.hal.science/tel-00353660/" TargetMode="External"/><Relationship Id="rId302" Type="http://schemas.openxmlformats.org/officeDocument/2006/relationships/hyperlink" Target="https://theses.hal.science/tel-00353660/" TargetMode="External"/><Relationship Id="rId323" Type="http://schemas.openxmlformats.org/officeDocument/2006/relationships/hyperlink" Target="https://theses.hal.science/tel-00353660/" TargetMode="External"/><Relationship Id="rId344" Type="http://schemas.openxmlformats.org/officeDocument/2006/relationships/hyperlink" Target="https://theses.hal.science/tel-00353660/" TargetMode="External"/><Relationship Id="rId20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41" Type="http://schemas.openxmlformats.org/officeDocument/2006/relationships/hyperlink" Target="https://theses.hal.science/tel-00353660/" TargetMode="External"/><Relationship Id="rId62" Type="http://schemas.openxmlformats.org/officeDocument/2006/relationships/hyperlink" Target="https://theses.hal.science/tel-00353660/" TargetMode="External"/><Relationship Id="rId83" Type="http://schemas.openxmlformats.org/officeDocument/2006/relationships/hyperlink" Target="https://theses.hal.science/tel-00353660/" TargetMode="External"/><Relationship Id="rId179" Type="http://schemas.openxmlformats.org/officeDocument/2006/relationships/hyperlink" Target="https://theses.hal.science/tel-00353660/" TargetMode="External"/><Relationship Id="rId365" Type="http://schemas.openxmlformats.org/officeDocument/2006/relationships/hyperlink" Target="https://theses.hal.science/tel-00353660/" TargetMode="External"/><Relationship Id="rId386" Type="http://schemas.openxmlformats.org/officeDocument/2006/relationships/hyperlink" Target="https://sonel.univ-lr.fr/IMG/pdf/caldwell_2012unesco.pdf" TargetMode="External"/><Relationship Id="rId190" Type="http://schemas.openxmlformats.org/officeDocument/2006/relationships/hyperlink" Target="https://theses.hal.science/tel-00353660/" TargetMode="External"/><Relationship Id="rId204" Type="http://schemas.openxmlformats.org/officeDocument/2006/relationships/hyperlink" Target="https://theses.hal.science/tel-00353660/" TargetMode="External"/><Relationship Id="rId225" Type="http://schemas.openxmlformats.org/officeDocument/2006/relationships/hyperlink" Target="https://theses.hal.science/tel-00353660/" TargetMode="External"/><Relationship Id="rId246" Type="http://schemas.openxmlformats.org/officeDocument/2006/relationships/hyperlink" Target="https://theses.hal.science/tel-00353660/" TargetMode="External"/><Relationship Id="rId267" Type="http://schemas.openxmlformats.org/officeDocument/2006/relationships/hyperlink" Target="https://theses.hal.science/tel-00353660/" TargetMode="External"/><Relationship Id="rId288" Type="http://schemas.openxmlformats.org/officeDocument/2006/relationships/hyperlink" Target="https://theses.hal.science/tel-00353660/" TargetMode="External"/><Relationship Id="rId411" Type="http://schemas.openxmlformats.org/officeDocument/2006/relationships/hyperlink" Target="https://sonel.univ-lr.fr/IMG/pdf/caldwell_2012unesco.pdf" TargetMode="External"/><Relationship Id="rId106" Type="http://schemas.openxmlformats.org/officeDocument/2006/relationships/hyperlink" Target="https://theses.hal.science/tel-00353660/" TargetMode="External"/><Relationship Id="rId127" Type="http://schemas.openxmlformats.org/officeDocument/2006/relationships/hyperlink" Target="https://theses.hal.science/tel-00353660/" TargetMode="External"/><Relationship Id="rId313" Type="http://schemas.openxmlformats.org/officeDocument/2006/relationships/hyperlink" Target="https://theses.hal.science/tel-00353660/" TargetMode="External"/><Relationship Id="rId10" Type="http://schemas.openxmlformats.org/officeDocument/2006/relationships/hyperlink" Target="https://www.sciencedirect.com/science/article/pii/S0278434306003888" TargetMode="External"/><Relationship Id="rId31" Type="http://schemas.openxmlformats.org/officeDocument/2006/relationships/hyperlink" Target="https://theses.hal.science/tel-00353660/" TargetMode="External"/><Relationship Id="rId52" Type="http://schemas.openxmlformats.org/officeDocument/2006/relationships/hyperlink" Target="https://theses.hal.science/tel-00353660/" TargetMode="External"/><Relationship Id="rId73" Type="http://schemas.openxmlformats.org/officeDocument/2006/relationships/hyperlink" Target="https://theses.hal.science/tel-00353660/" TargetMode="External"/><Relationship Id="rId94" Type="http://schemas.openxmlformats.org/officeDocument/2006/relationships/hyperlink" Target="https://theses.hal.science/tel-00353660/" TargetMode="External"/><Relationship Id="rId148" Type="http://schemas.openxmlformats.org/officeDocument/2006/relationships/hyperlink" Target="https://theses.hal.science/tel-00353660/" TargetMode="External"/><Relationship Id="rId169" Type="http://schemas.openxmlformats.org/officeDocument/2006/relationships/hyperlink" Target="https://theses.hal.science/tel-00353660/" TargetMode="External"/><Relationship Id="rId334" Type="http://schemas.openxmlformats.org/officeDocument/2006/relationships/hyperlink" Target="https://theses.hal.science/tel-00353660/" TargetMode="External"/><Relationship Id="rId355" Type="http://schemas.openxmlformats.org/officeDocument/2006/relationships/hyperlink" Target="https://theses.hal.science/tel-00353660/" TargetMode="External"/><Relationship Id="rId376" Type="http://schemas.openxmlformats.org/officeDocument/2006/relationships/hyperlink" Target="https://sonel.univ-lr.fr/IMG/pdf/caldwell_2012unesco.pdf" TargetMode="External"/><Relationship Id="rId397" Type="http://schemas.openxmlformats.org/officeDocument/2006/relationships/hyperlink" Target="https://sonel.univ-lr.fr/IMG/pdf/caldwell_2012unesco.pdf" TargetMode="External"/><Relationship Id="rId4" Type="http://schemas.openxmlformats.org/officeDocument/2006/relationships/hyperlink" Target="https://agupubs.onlinelibrary.wiley.com/doi/full/10.1029/2020JC016328" TargetMode="External"/><Relationship Id="rId180" Type="http://schemas.openxmlformats.org/officeDocument/2006/relationships/hyperlink" Target="https://theses.hal.science/tel-00353660/" TargetMode="External"/><Relationship Id="rId215" Type="http://schemas.openxmlformats.org/officeDocument/2006/relationships/hyperlink" Target="https://theses.hal.science/tel-00353660/" TargetMode="External"/><Relationship Id="rId236" Type="http://schemas.openxmlformats.org/officeDocument/2006/relationships/hyperlink" Target="https://theses.hal.science/tel-00353660/" TargetMode="External"/><Relationship Id="rId257" Type="http://schemas.openxmlformats.org/officeDocument/2006/relationships/hyperlink" Target="https://theses.hal.science/tel-00353660/" TargetMode="External"/><Relationship Id="rId278" Type="http://schemas.openxmlformats.org/officeDocument/2006/relationships/hyperlink" Target="https://theses.hal.science/tel-00353660/" TargetMode="External"/><Relationship Id="rId401" Type="http://schemas.openxmlformats.org/officeDocument/2006/relationships/hyperlink" Target="https://sonel.univ-lr.fr/IMG/pdf/caldwell_2012unesco.pdf" TargetMode="External"/><Relationship Id="rId303" Type="http://schemas.openxmlformats.org/officeDocument/2006/relationships/hyperlink" Target="https://theses.hal.science/tel-00353660/" TargetMode="External"/><Relationship Id="rId42" Type="http://schemas.openxmlformats.org/officeDocument/2006/relationships/hyperlink" Target="https://theses.hal.science/tel-00353660/" TargetMode="External"/><Relationship Id="rId84" Type="http://schemas.openxmlformats.org/officeDocument/2006/relationships/hyperlink" Target="https://theses.hal.science/tel-00353660/" TargetMode="External"/><Relationship Id="rId138" Type="http://schemas.openxmlformats.org/officeDocument/2006/relationships/hyperlink" Target="https://theses.hal.science/tel-00353660/" TargetMode="External"/><Relationship Id="rId345" Type="http://schemas.openxmlformats.org/officeDocument/2006/relationships/hyperlink" Target="https://theses.hal.science/tel-00353660/" TargetMode="External"/><Relationship Id="rId387" Type="http://schemas.openxmlformats.org/officeDocument/2006/relationships/hyperlink" Target="https://sonel.univ-lr.fr/IMG/pdf/caldwell_2012unesco.pdf" TargetMode="External"/><Relationship Id="rId191" Type="http://schemas.openxmlformats.org/officeDocument/2006/relationships/hyperlink" Target="https://theses.hal.science/tel-00353660/" TargetMode="External"/><Relationship Id="rId205" Type="http://schemas.openxmlformats.org/officeDocument/2006/relationships/hyperlink" Target="https://theses.hal.science/tel-00353660/" TargetMode="External"/><Relationship Id="rId247" Type="http://schemas.openxmlformats.org/officeDocument/2006/relationships/hyperlink" Target="https://theses.hal.science/tel-00353660/" TargetMode="External"/><Relationship Id="rId412" Type="http://schemas.openxmlformats.org/officeDocument/2006/relationships/hyperlink" Target="https://sonel.univ-lr.fr/IMG/pdf/caldwell_2012unesco.pdf" TargetMode="External"/><Relationship Id="rId107" Type="http://schemas.openxmlformats.org/officeDocument/2006/relationships/hyperlink" Target="https://theses.hal.science/tel-00353660/" TargetMode="External"/><Relationship Id="rId289" Type="http://schemas.openxmlformats.org/officeDocument/2006/relationships/hyperlink" Target="https://theses.hal.science/tel-00353660/" TargetMode="External"/><Relationship Id="rId11" Type="http://schemas.openxmlformats.org/officeDocument/2006/relationships/hyperlink" Target="https://www.scirp.org/pdf/jwarp_2023101914441059.pdf" TargetMode="External"/><Relationship Id="rId53" Type="http://schemas.openxmlformats.org/officeDocument/2006/relationships/hyperlink" Target="https://theses.hal.science/tel-00353660/" TargetMode="External"/><Relationship Id="rId149" Type="http://schemas.openxmlformats.org/officeDocument/2006/relationships/hyperlink" Target="https://theses.hal.science/tel-00353660/" TargetMode="External"/><Relationship Id="rId314" Type="http://schemas.openxmlformats.org/officeDocument/2006/relationships/hyperlink" Target="https://theses.hal.science/tel-00353660/" TargetMode="External"/><Relationship Id="rId356" Type="http://schemas.openxmlformats.org/officeDocument/2006/relationships/hyperlink" Target="https://theses.hal.science/tel-00353660/" TargetMode="External"/><Relationship Id="rId398" Type="http://schemas.openxmlformats.org/officeDocument/2006/relationships/hyperlink" Target="https://sonel.univ-lr.fr/IMG/pdf/caldwell_2012unesco.pdf" TargetMode="External"/><Relationship Id="rId95" Type="http://schemas.openxmlformats.org/officeDocument/2006/relationships/hyperlink" Target="https://theses.hal.science/tel-00353660/" TargetMode="External"/><Relationship Id="rId160" Type="http://schemas.openxmlformats.org/officeDocument/2006/relationships/hyperlink" Target="https://theses.hal.science/tel-00353660/" TargetMode="External"/><Relationship Id="rId216" Type="http://schemas.openxmlformats.org/officeDocument/2006/relationships/hyperlink" Target="https://theses.hal.science/tel-00353660/" TargetMode="External"/><Relationship Id="rId258" Type="http://schemas.openxmlformats.org/officeDocument/2006/relationships/hyperlink" Target="https://theses.hal.science/tel-00353660/" TargetMode="External"/><Relationship Id="rId22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64" Type="http://schemas.openxmlformats.org/officeDocument/2006/relationships/hyperlink" Target="https://theses.hal.science/tel-00353660/" TargetMode="External"/><Relationship Id="rId118" Type="http://schemas.openxmlformats.org/officeDocument/2006/relationships/hyperlink" Target="https://theses.hal.science/tel-00353660/" TargetMode="External"/><Relationship Id="rId325" Type="http://schemas.openxmlformats.org/officeDocument/2006/relationships/hyperlink" Target="https://theses.hal.science/tel-00353660/" TargetMode="External"/><Relationship Id="rId367" Type="http://schemas.openxmlformats.org/officeDocument/2006/relationships/hyperlink" Target="https://theses.hal.science/tel-00353660/" TargetMode="External"/><Relationship Id="rId171" Type="http://schemas.openxmlformats.org/officeDocument/2006/relationships/hyperlink" Target="https://theses.hal.science/tel-00353660/" TargetMode="External"/><Relationship Id="rId227" Type="http://schemas.openxmlformats.org/officeDocument/2006/relationships/hyperlink" Target="https://theses.hal.science/tel-00353660/" TargetMode="External"/><Relationship Id="rId269" Type="http://schemas.openxmlformats.org/officeDocument/2006/relationships/hyperlink" Target="https://theses.hal.science/tel-00353660/" TargetMode="External"/><Relationship Id="rId33" Type="http://schemas.openxmlformats.org/officeDocument/2006/relationships/hyperlink" Target="https://theses.hal.science/tel-00353660/" TargetMode="External"/><Relationship Id="rId129" Type="http://schemas.openxmlformats.org/officeDocument/2006/relationships/hyperlink" Target="https://theses.hal.science/tel-00353660/" TargetMode="External"/><Relationship Id="rId280" Type="http://schemas.openxmlformats.org/officeDocument/2006/relationships/hyperlink" Target="https://theses.hal.science/tel-00353660/" TargetMode="External"/><Relationship Id="rId336" Type="http://schemas.openxmlformats.org/officeDocument/2006/relationships/hyperlink" Target="https://theses.hal.science/tel-00353660/" TargetMode="External"/><Relationship Id="rId75" Type="http://schemas.openxmlformats.org/officeDocument/2006/relationships/hyperlink" Target="https://theses.hal.science/tel-00353660/" TargetMode="External"/><Relationship Id="rId140" Type="http://schemas.openxmlformats.org/officeDocument/2006/relationships/hyperlink" Target="https://theses.hal.science/tel-00353660/" TargetMode="External"/><Relationship Id="rId182" Type="http://schemas.openxmlformats.org/officeDocument/2006/relationships/hyperlink" Target="https://theses.hal.science/tel-00353660/" TargetMode="External"/><Relationship Id="rId378" Type="http://schemas.openxmlformats.org/officeDocument/2006/relationships/hyperlink" Target="https://sonel.univ-lr.fr/IMG/pdf/caldwell_2012unesco.pdf" TargetMode="External"/><Relationship Id="rId403" Type="http://schemas.openxmlformats.org/officeDocument/2006/relationships/hyperlink" Target="https://sonel.univ-lr.fr/IMG/pdf/caldwell_2012unesco.pdf" TargetMode="External"/><Relationship Id="rId6" Type="http://schemas.openxmlformats.org/officeDocument/2006/relationships/hyperlink" Target="https://pdxscholar.library.pdx.edu/cgi/viewcontent.cgi?article=1426&amp;context=cengin_fac" TargetMode="External"/><Relationship Id="rId238" Type="http://schemas.openxmlformats.org/officeDocument/2006/relationships/hyperlink" Target="https://theses.hal.science/tel-00353660/" TargetMode="External"/><Relationship Id="rId291" Type="http://schemas.openxmlformats.org/officeDocument/2006/relationships/hyperlink" Target="https://theses.hal.science/tel-00353660/" TargetMode="External"/><Relationship Id="rId305" Type="http://schemas.openxmlformats.org/officeDocument/2006/relationships/hyperlink" Target="https://theses.hal.science/tel-00353660/" TargetMode="External"/><Relationship Id="rId347" Type="http://schemas.openxmlformats.org/officeDocument/2006/relationships/hyperlink" Target="https://theses.hal.science/tel-00353660/" TargetMode="External"/><Relationship Id="rId44" Type="http://schemas.openxmlformats.org/officeDocument/2006/relationships/hyperlink" Target="https://theses.hal.science/tel-00353660/" TargetMode="External"/><Relationship Id="rId86" Type="http://schemas.openxmlformats.org/officeDocument/2006/relationships/hyperlink" Target="https://theses.hal.science/tel-00353660/" TargetMode="External"/><Relationship Id="rId151" Type="http://schemas.openxmlformats.org/officeDocument/2006/relationships/hyperlink" Target="https://theses.hal.science/tel-00353660/" TargetMode="External"/><Relationship Id="rId389" Type="http://schemas.openxmlformats.org/officeDocument/2006/relationships/hyperlink" Target="https://sonel.univ-lr.fr/IMG/pdf/caldwell_2012unesco.pdf" TargetMode="External"/><Relationship Id="rId193" Type="http://schemas.openxmlformats.org/officeDocument/2006/relationships/hyperlink" Target="https://theses.hal.science/tel-00353660/" TargetMode="External"/><Relationship Id="rId207" Type="http://schemas.openxmlformats.org/officeDocument/2006/relationships/hyperlink" Target="https://theses.hal.science/tel-00353660/" TargetMode="External"/><Relationship Id="rId249" Type="http://schemas.openxmlformats.org/officeDocument/2006/relationships/hyperlink" Target="https://theses.hal.science/tel-00353660/" TargetMode="External"/><Relationship Id="rId414" Type="http://schemas.openxmlformats.org/officeDocument/2006/relationships/hyperlink" Target="https://southerncoastalgroup-scopac.org.uk/wp-content/uploads/2022/01/Digitisation-and-Analysis-of-Poole-Harbour-Tide-Gauge-Record-September-2021.pdf" TargetMode="External"/><Relationship Id="rId13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109" Type="http://schemas.openxmlformats.org/officeDocument/2006/relationships/hyperlink" Target="https://theses.hal.science/tel-00353660/" TargetMode="External"/><Relationship Id="rId260" Type="http://schemas.openxmlformats.org/officeDocument/2006/relationships/hyperlink" Target="https://theses.hal.science/tel-00353660/" TargetMode="External"/><Relationship Id="rId316" Type="http://schemas.openxmlformats.org/officeDocument/2006/relationships/hyperlink" Target="https://theses.hal.science/tel-00353660/" TargetMode="External"/><Relationship Id="rId55" Type="http://schemas.openxmlformats.org/officeDocument/2006/relationships/hyperlink" Target="https://theses.hal.science/tel-00353660/" TargetMode="External"/><Relationship Id="rId97" Type="http://schemas.openxmlformats.org/officeDocument/2006/relationships/hyperlink" Target="https://theses.hal.science/tel-00353660/" TargetMode="External"/><Relationship Id="rId120" Type="http://schemas.openxmlformats.org/officeDocument/2006/relationships/hyperlink" Target="https://theses.hal.science/tel-00353660/" TargetMode="External"/><Relationship Id="rId358" Type="http://schemas.openxmlformats.org/officeDocument/2006/relationships/hyperlink" Target="https://theses.hal.science/tel-00353660/" TargetMode="External"/><Relationship Id="rId162" Type="http://schemas.openxmlformats.org/officeDocument/2006/relationships/hyperlink" Target="https://theses.hal.science/tel-00353660/" TargetMode="External"/><Relationship Id="rId218" Type="http://schemas.openxmlformats.org/officeDocument/2006/relationships/hyperlink" Target="https://theses.hal.science/tel-00353660/" TargetMode="External"/><Relationship Id="rId271" Type="http://schemas.openxmlformats.org/officeDocument/2006/relationships/hyperlink" Target="https://theses.hal.science/tel-00353660/" TargetMode="External"/><Relationship Id="rId24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66" Type="http://schemas.openxmlformats.org/officeDocument/2006/relationships/hyperlink" Target="https://theses.hal.science/tel-00353660/" TargetMode="External"/><Relationship Id="rId131" Type="http://schemas.openxmlformats.org/officeDocument/2006/relationships/hyperlink" Target="https://theses.hal.science/tel-00353660/" TargetMode="External"/><Relationship Id="rId327" Type="http://schemas.openxmlformats.org/officeDocument/2006/relationships/hyperlink" Target="https://theses.hal.science/tel-00353660/" TargetMode="External"/><Relationship Id="rId369" Type="http://schemas.openxmlformats.org/officeDocument/2006/relationships/hyperlink" Target="https://theses.hal.science/tel-00353660/" TargetMode="External"/><Relationship Id="rId173" Type="http://schemas.openxmlformats.org/officeDocument/2006/relationships/hyperlink" Target="https://theses.hal.science/tel-00353660/" TargetMode="External"/><Relationship Id="rId229" Type="http://schemas.openxmlformats.org/officeDocument/2006/relationships/hyperlink" Target="https://theses.hal.science/tel-00353660/" TargetMode="External"/><Relationship Id="rId380" Type="http://schemas.openxmlformats.org/officeDocument/2006/relationships/hyperlink" Target="https://sonel.univ-lr.fr/IMG/pdf/caldwell_2012unesco.pdf" TargetMode="External"/><Relationship Id="rId240" Type="http://schemas.openxmlformats.org/officeDocument/2006/relationships/hyperlink" Target="https://theses.hal.science/tel-00353660/" TargetMode="External"/><Relationship Id="rId35" Type="http://schemas.openxmlformats.org/officeDocument/2006/relationships/hyperlink" Target="https://theses.hal.science/tel-00353660/" TargetMode="External"/><Relationship Id="rId77" Type="http://schemas.openxmlformats.org/officeDocument/2006/relationships/hyperlink" Target="https://theses.hal.science/tel-00353660/" TargetMode="External"/><Relationship Id="rId100" Type="http://schemas.openxmlformats.org/officeDocument/2006/relationships/hyperlink" Target="https://theses.hal.science/tel-00353660/" TargetMode="External"/><Relationship Id="rId282" Type="http://schemas.openxmlformats.org/officeDocument/2006/relationships/hyperlink" Target="https://theses.hal.science/tel-00353660/" TargetMode="External"/><Relationship Id="rId338" Type="http://schemas.openxmlformats.org/officeDocument/2006/relationships/hyperlink" Target="https://theses.hal.science/tel-00353660/" TargetMode="External"/><Relationship Id="rId8" Type="http://schemas.openxmlformats.org/officeDocument/2006/relationships/hyperlink" Target="https://theses.hal.science/tel-00353660/" TargetMode="External"/><Relationship Id="rId142" Type="http://schemas.openxmlformats.org/officeDocument/2006/relationships/hyperlink" Target="https://theses.hal.science/tel-00353660/" TargetMode="External"/><Relationship Id="rId184" Type="http://schemas.openxmlformats.org/officeDocument/2006/relationships/hyperlink" Target="https://theses.hal.science/tel-00353660/" TargetMode="External"/><Relationship Id="rId391" Type="http://schemas.openxmlformats.org/officeDocument/2006/relationships/hyperlink" Target="https://sonel.univ-lr.fr/IMG/pdf/caldwell_2012unesco.pdf" TargetMode="External"/><Relationship Id="rId405" Type="http://schemas.openxmlformats.org/officeDocument/2006/relationships/hyperlink" Target="https://sonel.univ-lr.fr/IMG/pdf/caldwell_2012unesco.pdf" TargetMode="External"/><Relationship Id="rId251" Type="http://schemas.openxmlformats.org/officeDocument/2006/relationships/hyperlink" Target="https://theses.hal.science/tel-00353660/" TargetMode="External"/><Relationship Id="rId46" Type="http://schemas.openxmlformats.org/officeDocument/2006/relationships/hyperlink" Target="https://theses.hal.science/tel-00353660/" TargetMode="External"/><Relationship Id="rId293" Type="http://schemas.openxmlformats.org/officeDocument/2006/relationships/hyperlink" Target="https://theses.hal.science/tel-00353660/" TargetMode="External"/><Relationship Id="rId307" Type="http://schemas.openxmlformats.org/officeDocument/2006/relationships/hyperlink" Target="https://theses.hal.science/tel-00353660/" TargetMode="External"/><Relationship Id="rId349" Type="http://schemas.openxmlformats.org/officeDocument/2006/relationships/hyperlink" Target="https://theses.hal.science/tel-00353660/" TargetMode="External"/><Relationship Id="rId88" Type="http://schemas.openxmlformats.org/officeDocument/2006/relationships/hyperlink" Target="https://theses.hal.science/tel-00353660/" TargetMode="External"/><Relationship Id="rId111" Type="http://schemas.openxmlformats.org/officeDocument/2006/relationships/hyperlink" Target="https://theses.hal.science/tel-00353660/" TargetMode="External"/><Relationship Id="rId153" Type="http://schemas.openxmlformats.org/officeDocument/2006/relationships/hyperlink" Target="https://theses.hal.science/tel-00353660/" TargetMode="External"/><Relationship Id="rId195" Type="http://schemas.openxmlformats.org/officeDocument/2006/relationships/hyperlink" Target="https://theses.hal.science/tel-00353660/" TargetMode="External"/><Relationship Id="rId209" Type="http://schemas.openxmlformats.org/officeDocument/2006/relationships/hyperlink" Target="https://theses.hal.science/tel-00353660/" TargetMode="External"/><Relationship Id="rId360" Type="http://schemas.openxmlformats.org/officeDocument/2006/relationships/hyperlink" Target="https://theses.hal.science/tel-00353660/" TargetMode="External"/><Relationship Id="rId220" Type="http://schemas.openxmlformats.org/officeDocument/2006/relationships/hyperlink" Target="https://theses.hal.science/tel-00353660/" TargetMode="External"/><Relationship Id="rId15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57" Type="http://schemas.openxmlformats.org/officeDocument/2006/relationships/hyperlink" Target="https://theses.hal.science/tel-00353660/" TargetMode="External"/><Relationship Id="rId262" Type="http://schemas.openxmlformats.org/officeDocument/2006/relationships/hyperlink" Target="https://theses.hal.science/tel-00353660/" TargetMode="External"/><Relationship Id="rId318" Type="http://schemas.openxmlformats.org/officeDocument/2006/relationships/hyperlink" Target="https://theses.hal.science/tel-00353660/" TargetMode="External"/><Relationship Id="rId99" Type="http://schemas.openxmlformats.org/officeDocument/2006/relationships/hyperlink" Target="https://theses.hal.science/tel-00353660/" TargetMode="External"/><Relationship Id="rId122" Type="http://schemas.openxmlformats.org/officeDocument/2006/relationships/hyperlink" Target="https://theses.hal.science/tel-00353660/" TargetMode="External"/><Relationship Id="rId164" Type="http://schemas.openxmlformats.org/officeDocument/2006/relationships/hyperlink" Target="https://theses.hal.science/tel-00353660/" TargetMode="External"/><Relationship Id="rId371" Type="http://schemas.openxmlformats.org/officeDocument/2006/relationships/hyperlink" Target="https://theses.hal.science/tel-00353660/" TargetMode="External"/><Relationship Id="rId26" Type="http://schemas.openxmlformats.org/officeDocument/2006/relationships/hyperlink" Target="https://books.google.co.uk/books?hl=en&amp;lr=&amp;id=3IY_AAAAcAAJ&amp;oi=fnd&amp;pg=PA1&amp;dq=Airy,+G.+B.,+1845.+On+the+laws+of+the+tides+on+the+coasts+of+Ireland,+as+inferred+from+an+extensive+series+of++observation&amp;ots=MzTk0tsKU6&amp;sig=pxngOFTngG-nZJlvx3WtW7G_29I" TargetMode="External"/><Relationship Id="rId231" Type="http://schemas.openxmlformats.org/officeDocument/2006/relationships/hyperlink" Target="https://theses.hal.science/tel-00353660/" TargetMode="External"/><Relationship Id="rId273" Type="http://schemas.openxmlformats.org/officeDocument/2006/relationships/hyperlink" Target="https://theses.hal.science/tel-00353660/" TargetMode="External"/><Relationship Id="rId329" Type="http://schemas.openxmlformats.org/officeDocument/2006/relationships/hyperlink" Target="https://theses.hal.science/tel-00353660/" TargetMode="External"/><Relationship Id="rId68" Type="http://schemas.openxmlformats.org/officeDocument/2006/relationships/hyperlink" Target="https://theses.hal.science/tel-00353660/" TargetMode="External"/><Relationship Id="rId133" Type="http://schemas.openxmlformats.org/officeDocument/2006/relationships/hyperlink" Target="https://theses.hal.science/tel-00353660/" TargetMode="External"/><Relationship Id="rId175" Type="http://schemas.openxmlformats.org/officeDocument/2006/relationships/hyperlink" Target="https://theses.hal.science/tel-00353660/" TargetMode="External"/><Relationship Id="rId340" Type="http://schemas.openxmlformats.org/officeDocument/2006/relationships/hyperlink" Target="https://theses.hal.science/tel-00353660/" TargetMode="External"/><Relationship Id="rId200" Type="http://schemas.openxmlformats.org/officeDocument/2006/relationships/hyperlink" Target="https://theses.hal.science/tel-00353660/" TargetMode="External"/><Relationship Id="rId382" Type="http://schemas.openxmlformats.org/officeDocument/2006/relationships/hyperlink" Target="https://sonel.univ-lr.fr/IMG/pdf/caldwell_2012unesco.pdf" TargetMode="External"/><Relationship Id="rId242" Type="http://schemas.openxmlformats.org/officeDocument/2006/relationships/hyperlink" Target="https://theses.hal.science/tel-00353660/" TargetMode="External"/><Relationship Id="rId284" Type="http://schemas.openxmlformats.org/officeDocument/2006/relationships/hyperlink" Target="https://theses.hal.science/tel-00353660/" TargetMode="External"/><Relationship Id="rId37" Type="http://schemas.openxmlformats.org/officeDocument/2006/relationships/hyperlink" Target="https://theses.hal.science/tel-00353660/" TargetMode="External"/><Relationship Id="rId79" Type="http://schemas.openxmlformats.org/officeDocument/2006/relationships/hyperlink" Target="https://theses.hal.science/tel-00353660/" TargetMode="External"/><Relationship Id="rId102" Type="http://schemas.openxmlformats.org/officeDocument/2006/relationships/hyperlink" Target="https://theses.hal.science/tel-00353660/" TargetMode="External"/><Relationship Id="rId144" Type="http://schemas.openxmlformats.org/officeDocument/2006/relationships/hyperlink" Target="https://theses.hal.science/tel-00353660/" TargetMode="External"/><Relationship Id="rId90" Type="http://schemas.openxmlformats.org/officeDocument/2006/relationships/hyperlink" Target="https://theses.hal.science/tel-00353660/" TargetMode="External"/><Relationship Id="rId186" Type="http://schemas.openxmlformats.org/officeDocument/2006/relationships/hyperlink" Target="https://theses.hal.science/tel-00353660/" TargetMode="External"/><Relationship Id="rId351" Type="http://schemas.openxmlformats.org/officeDocument/2006/relationships/hyperlink" Target="https://theses.hal.science/tel-00353660/" TargetMode="External"/><Relationship Id="rId393" Type="http://schemas.openxmlformats.org/officeDocument/2006/relationships/hyperlink" Target="https://sonel.univ-lr.fr/IMG/pdf/caldwell_2012unesco.pdf" TargetMode="External"/><Relationship Id="rId407" Type="http://schemas.openxmlformats.org/officeDocument/2006/relationships/hyperlink" Target="https://sonel.univ-lr.fr/IMG/pdf/caldwell_2012unesco.pdf" TargetMode="External"/><Relationship Id="rId211" Type="http://schemas.openxmlformats.org/officeDocument/2006/relationships/hyperlink" Target="https://theses.hal.science/tel-00353660/" TargetMode="External"/><Relationship Id="rId253" Type="http://schemas.openxmlformats.org/officeDocument/2006/relationships/hyperlink" Target="https://theses.hal.science/tel-00353660/" TargetMode="External"/><Relationship Id="rId295" Type="http://schemas.openxmlformats.org/officeDocument/2006/relationships/hyperlink" Target="https://theses.hal.science/tel-00353660/" TargetMode="External"/><Relationship Id="rId309" Type="http://schemas.openxmlformats.org/officeDocument/2006/relationships/hyperlink" Target="https://theses.hal.science/tel-00353660/" TargetMode="External"/><Relationship Id="rId48" Type="http://schemas.openxmlformats.org/officeDocument/2006/relationships/hyperlink" Target="https://theses.hal.science/tel-00353660/" TargetMode="External"/><Relationship Id="rId113" Type="http://schemas.openxmlformats.org/officeDocument/2006/relationships/hyperlink" Target="https://theses.hal.science/tel-00353660/" TargetMode="External"/><Relationship Id="rId320" Type="http://schemas.openxmlformats.org/officeDocument/2006/relationships/hyperlink" Target="https://theses.hal.science/tel-0035366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F823-5E05-4362-A209-91E5B7FEE696}">
  <dimension ref="A1:N632"/>
  <sheetViews>
    <sheetView tabSelected="1" topLeftCell="I618" workbookViewId="0">
      <selection activeCell="K602" sqref="K602"/>
    </sheetView>
  </sheetViews>
  <sheetFormatPr defaultRowHeight="14.5" x14ac:dyDescent="0.35"/>
  <cols>
    <col min="1" max="1" width="34.6328125" bestFit="1" customWidth="1"/>
    <col min="2" max="2" width="26.6328125" bestFit="1" customWidth="1"/>
    <col min="3" max="3" width="10.36328125" style="21" bestFit="1" customWidth="1"/>
    <col min="4" max="4" width="10.1796875" style="21" customWidth="1"/>
    <col min="5" max="5" width="9.453125" bestFit="1" customWidth="1"/>
    <col min="6" max="6" width="6" bestFit="1" customWidth="1"/>
    <col min="7" max="7" width="14.90625" style="21" bestFit="1" customWidth="1"/>
    <col min="8" max="8" width="13.08984375" customWidth="1"/>
    <col min="9" max="9" width="13.36328125" style="21" bestFit="1" customWidth="1"/>
    <col min="10" max="10" width="10.453125" bestFit="1" customWidth="1"/>
    <col min="11" max="11" width="135.36328125" bestFit="1" customWidth="1"/>
  </cols>
  <sheetData>
    <row r="1" spans="1:11" s="3" customFormat="1" x14ac:dyDescent="0.35">
      <c r="A1" s="1" t="s">
        <v>0</v>
      </c>
      <c r="B1" s="1" t="s">
        <v>1</v>
      </c>
      <c r="C1" s="2" t="s">
        <v>2</v>
      </c>
      <c r="D1" s="2" t="s">
        <v>3</v>
      </c>
      <c r="E1" s="1" t="s">
        <v>4</v>
      </c>
      <c r="F1" s="1" t="s">
        <v>5</v>
      </c>
      <c r="G1" s="2" t="s">
        <v>812</v>
      </c>
      <c r="H1" s="1" t="s">
        <v>6</v>
      </c>
      <c r="I1" s="2" t="s">
        <v>813</v>
      </c>
      <c r="J1" s="1" t="s">
        <v>7</v>
      </c>
      <c r="K1" s="1" t="s">
        <v>8</v>
      </c>
    </row>
    <row r="2" spans="1:11" s="3" customFormat="1" x14ac:dyDescent="0.35">
      <c r="A2" s="8" t="s">
        <v>9</v>
      </c>
      <c r="B2" s="8" t="s">
        <v>10</v>
      </c>
      <c r="C2" s="9">
        <v>52.568607999999998</v>
      </c>
      <c r="D2" s="9">
        <v>-9.8615530000000007</v>
      </c>
      <c r="E2" s="10">
        <v>1842</v>
      </c>
      <c r="F2" s="10">
        <v>1842</v>
      </c>
      <c r="G2" s="9">
        <f t="shared" ref="G2:G65" si="0">(1+(F2-E2))-I2</f>
        <v>0.25</v>
      </c>
      <c r="H2" s="8" t="s">
        <v>11</v>
      </c>
      <c r="I2" s="9">
        <v>0.75</v>
      </c>
      <c r="J2" s="8" t="s">
        <v>810</v>
      </c>
      <c r="K2" s="11" t="s">
        <v>815</v>
      </c>
    </row>
    <row r="3" spans="1:11" s="3" customFormat="1" x14ac:dyDescent="0.35">
      <c r="A3" s="8" t="s">
        <v>12</v>
      </c>
      <c r="B3" s="8" t="s">
        <v>10</v>
      </c>
      <c r="C3" s="9">
        <v>52.631945999999999</v>
      </c>
      <c r="D3" s="9">
        <v>-9.5015389999999993</v>
      </c>
      <c r="E3" s="10">
        <v>1842</v>
      </c>
      <c r="F3" s="10">
        <v>1842</v>
      </c>
      <c r="G3" s="9">
        <f t="shared" si="0"/>
        <v>0.25</v>
      </c>
      <c r="H3" s="8" t="s">
        <v>11</v>
      </c>
      <c r="I3" s="9">
        <v>0.75</v>
      </c>
      <c r="J3" s="8" t="s">
        <v>810</v>
      </c>
      <c r="K3" s="11" t="s">
        <v>815</v>
      </c>
    </row>
    <row r="4" spans="1:11" s="3" customFormat="1" x14ac:dyDescent="0.35">
      <c r="A4" s="8" t="s">
        <v>13</v>
      </c>
      <c r="B4" s="8" t="s">
        <v>10</v>
      </c>
      <c r="C4" s="9">
        <v>52.624631999999998</v>
      </c>
      <c r="D4" s="9">
        <v>-9.1225000000000005</v>
      </c>
      <c r="E4" s="10">
        <v>1842</v>
      </c>
      <c r="F4" s="10">
        <v>1842</v>
      </c>
      <c r="G4" s="9">
        <f t="shared" si="0"/>
        <v>0.25</v>
      </c>
      <c r="H4" s="8" t="s">
        <v>11</v>
      </c>
      <c r="I4" s="9">
        <v>0.75</v>
      </c>
      <c r="J4" s="8" t="s">
        <v>810</v>
      </c>
      <c r="K4" s="11" t="s">
        <v>815</v>
      </c>
    </row>
    <row r="5" spans="1:11" s="3" customFormat="1" x14ac:dyDescent="0.35">
      <c r="A5" s="8" t="s">
        <v>14</v>
      </c>
      <c r="B5" s="8" t="s">
        <v>10</v>
      </c>
      <c r="C5" s="9">
        <v>52.662132</v>
      </c>
      <c r="D5" s="9">
        <v>-8.6348099999999999</v>
      </c>
      <c r="E5" s="10">
        <v>1842</v>
      </c>
      <c r="F5" s="10">
        <v>1842</v>
      </c>
      <c r="G5" s="9">
        <f t="shared" si="0"/>
        <v>0.25</v>
      </c>
      <c r="H5" s="8" t="s">
        <v>11</v>
      </c>
      <c r="I5" s="9">
        <v>0.75</v>
      </c>
      <c r="J5" s="8" t="s">
        <v>810</v>
      </c>
      <c r="K5" s="11" t="s">
        <v>815</v>
      </c>
    </row>
    <row r="6" spans="1:11" s="3" customFormat="1" x14ac:dyDescent="0.35">
      <c r="A6" s="8" t="s">
        <v>15</v>
      </c>
      <c r="B6" s="8" t="s">
        <v>10</v>
      </c>
      <c r="C6" s="9">
        <v>53.267076000000003</v>
      </c>
      <c r="D6" s="9">
        <v>-9.5585740000000001</v>
      </c>
      <c r="E6" s="10">
        <v>1842</v>
      </c>
      <c r="F6" s="10">
        <v>1842</v>
      </c>
      <c r="G6" s="9">
        <f t="shared" si="0"/>
        <v>0.25</v>
      </c>
      <c r="H6" s="8" t="s">
        <v>11</v>
      </c>
      <c r="I6" s="9">
        <v>0.75</v>
      </c>
      <c r="J6" s="8" t="s">
        <v>810</v>
      </c>
      <c r="K6" s="11" t="s">
        <v>815</v>
      </c>
    </row>
    <row r="7" spans="1:11" s="3" customFormat="1" x14ac:dyDescent="0.35">
      <c r="A7" s="8" t="s">
        <v>16</v>
      </c>
      <c r="B7" s="8" t="s">
        <v>10</v>
      </c>
      <c r="C7" s="9">
        <v>53.269551</v>
      </c>
      <c r="D7" s="9">
        <v>-9.0542350000000003</v>
      </c>
      <c r="E7" s="10">
        <v>1842</v>
      </c>
      <c r="F7" s="10">
        <v>1842</v>
      </c>
      <c r="G7" s="9">
        <f t="shared" si="0"/>
        <v>0.25</v>
      </c>
      <c r="H7" s="8" t="s">
        <v>11</v>
      </c>
      <c r="I7" s="9">
        <v>0.75</v>
      </c>
      <c r="J7" s="8" t="s">
        <v>810</v>
      </c>
      <c r="K7" s="11" t="s">
        <v>815</v>
      </c>
    </row>
    <row r="8" spans="1:11" s="3" customFormat="1" x14ac:dyDescent="0.35">
      <c r="A8" s="8" t="s">
        <v>17</v>
      </c>
      <c r="B8" s="8" t="s">
        <v>10</v>
      </c>
      <c r="C8" s="9">
        <v>53.778106000000001</v>
      </c>
      <c r="D8" s="9">
        <v>-9.7682339999999996</v>
      </c>
      <c r="E8" s="10">
        <v>1842</v>
      </c>
      <c r="F8" s="10">
        <v>1842</v>
      </c>
      <c r="G8" s="9">
        <f t="shared" si="0"/>
        <v>0.25</v>
      </c>
      <c r="H8" s="8" t="s">
        <v>11</v>
      </c>
      <c r="I8" s="9">
        <v>0.75</v>
      </c>
      <c r="J8" s="8" t="s">
        <v>810</v>
      </c>
      <c r="K8" s="11" t="s">
        <v>815</v>
      </c>
    </row>
    <row r="9" spans="1:11" s="3" customFormat="1" x14ac:dyDescent="0.35">
      <c r="A9" s="8" t="s">
        <v>18</v>
      </c>
      <c r="B9" s="8" t="s">
        <v>10</v>
      </c>
      <c r="C9" s="9">
        <v>54.465772999999999</v>
      </c>
      <c r="D9" s="9">
        <v>-8.447101</v>
      </c>
      <c r="E9" s="10">
        <v>1842</v>
      </c>
      <c r="F9" s="10">
        <v>1842</v>
      </c>
      <c r="G9" s="9">
        <f t="shared" si="0"/>
        <v>0.25</v>
      </c>
      <c r="H9" s="8" t="s">
        <v>11</v>
      </c>
      <c r="I9" s="9">
        <v>0.75</v>
      </c>
      <c r="J9" s="8" t="s">
        <v>810</v>
      </c>
      <c r="K9" s="11" t="s">
        <v>815</v>
      </c>
    </row>
    <row r="10" spans="1:11" s="3" customFormat="1" x14ac:dyDescent="0.35">
      <c r="A10" s="8" t="s">
        <v>19</v>
      </c>
      <c r="B10" s="8" t="s">
        <v>10</v>
      </c>
      <c r="C10" s="9">
        <v>55.140886999999999</v>
      </c>
      <c r="D10" s="9">
        <v>-7.4750969999999999</v>
      </c>
      <c r="E10" s="10">
        <v>1842</v>
      </c>
      <c r="F10" s="10">
        <v>1842</v>
      </c>
      <c r="G10" s="9">
        <f t="shared" si="0"/>
        <v>0.25</v>
      </c>
      <c r="H10" s="8" t="s">
        <v>11</v>
      </c>
      <c r="I10" s="9">
        <v>0.75</v>
      </c>
      <c r="J10" s="8" t="s">
        <v>810</v>
      </c>
      <c r="K10" s="11" t="s">
        <v>815</v>
      </c>
    </row>
    <row r="11" spans="1:11" s="3" customFormat="1" x14ac:dyDescent="0.35">
      <c r="A11" s="8" t="s">
        <v>20</v>
      </c>
      <c r="B11" s="8" t="s">
        <v>10</v>
      </c>
      <c r="C11" s="9">
        <v>55.205671000000002</v>
      </c>
      <c r="D11" s="9">
        <v>-6.6596209999999996</v>
      </c>
      <c r="E11" s="10">
        <v>1842</v>
      </c>
      <c r="F11" s="10">
        <v>1842</v>
      </c>
      <c r="G11" s="9">
        <f t="shared" si="0"/>
        <v>0.25</v>
      </c>
      <c r="H11" s="8" t="s">
        <v>11</v>
      </c>
      <c r="I11" s="9">
        <v>0.75</v>
      </c>
      <c r="J11" s="8" t="s">
        <v>810</v>
      </c>
      <c r="K11" s="11" t="s">
        <v>815</v>
      </c>
    </row>
    <row r="12" spans="1:11" s="3" customFormat="1" x14ac:dyDescent="0.35">
      <c r="A12" s="8" t="s">
        <v>21</v>
      </c>
      <c r="B12" s="8" t="s">
        <v>10</v>
      </c>
      <c r="C12" s="9">
        <f>55+(7/60)</f>
        <v>55.116666666666667</v>
      </c>
      <c r="D12" s="9">
        <v>-7.1833333000000001</v>
      </c>
      <c r="E12" s="10">
        <v>1842</v>
      </c>
      <c r="F12" s="10">
        <v>1842</v>
      </c>
      <c r="G12" s="9">
        <f t="shared" si="0"/>
        <v>0.25</v>
      </c>
      <c r="H12" s="8" t="s">
        <v>11</v>
      </c>
      <c r="I12" s="9">
        <v>0.75</v>
      </c>
      <c r="J12" s="8" t="s">
        <v>810</v>
      </c>
      <c r="K12" s="11" t="s">
        <v>815</v>
      </c>
    </row>
    <row r="13" spans="1:11" s="3" customFormat="1" x14ac:dyDescent="0.35">
      <c r="A13" s="8" t="s">
        <v>22</v>
      </c>
      <c r="B13" s="8" t="s">
        <v>10</v>
      </c>
      <c r="C13" s="9">
        <f>54+(56/60)</f>
        <v>54.93333333333333</v>
      </c>
      <c r="D13" s="9">
        <v>-5.9333330000000002</v>
      </c>
      <c r="E13" s="10">
        <v>1842</v>
      </c>
      <c r="F13" s="10">
        <v>1842</v>
      </c>
      <c r="G13" s="9">
        <f t="shared" si="0"/>
        <v>0.25</v>
      </c>
      <c r="H13" s="8" t="s">
        <v>11</v>
      </c>
      <c r="I13" s="9">
        <v>0.75</v>
      </c>
      <c r="J13" s="8" t="s">
        <v>810</v>
      </c>
      <c r="K13" s="11" t="s">
        <v>815</v>
      </c>
    </row>
    <row r="14" spans="1:11" s="3" customFormat="1" x14ac:dyDescent="0.35">
      <c r="A14" s="8" t="s">
        <v>23</v>
      </c>
      <c r="B14" s="8" t="s">
        <v>10</v>
      </c>
      <c r="C14" s="9">
        <f>54+(39/60)</f>
        <v>54.65</v>
      </c>
      <c r="D14" s="9">
        <v>-5.5333329999999998</v>
      </c>
      <c r="E14" s="10">
        <v>1842</v>
      </c>
      <c r="F14" s="10">
        <v>1842</v>
      </c>
      <c r="G14" s="9">
        <f t="shared" si="0"/>
        <v>0.25</v>
      </c>
      <c r="H14" s="8" t="s">
        <v>11</v>
      </c>
      <c r="I14" s="9">
        <v>0.75</v>
      </c>
      <c r="J14" s="8" t="s">
        <v>810</v>
      </c>
      <c r="K14" s="11" t="s">
        <v>815</v>
      </c>
    </row>
    <row r="15" spans="1:11" s="3" customFormat="1" x14ac:dyDescent="0.35">
      <c r="A15" s="8" t="s">
        <v>24</v>
      </c>
      <c r="B15" s="8" t="s">
        <v>10</v>
      </c>
      <c r="C15" s="9">
        <f>54+(15/60)</f>
        <v>54.25</v>
      </c>
      <c r="D15" s="9">
        <v>-5.5833300000000001</v>
      </c>
      <c r="E15" s="10">
        <v>1842</v>
      </c>
      <c r="F15" s="10">
        <v>1842</v>
      </c>
      <c r="G15" s="9">
        <f t="shared" si="0"/>
        <v>0.25</v>
      </c>
      <c r="H15" s="8" t="s">
        <v>11</v>
      </c>
      <c r="I15" s="9">
        <v>0.75</v>
      </c>
      <c r="J15" s="8" t="s">
        <v>810</v>
      </c>
      <c r="K15" s="11" t="s">
        <v>815</v>
      </c>
    </row>
    <row r="16" spans="1:11" s="3" customFormat="1" x14ac:dyDescent="0.35">
      <c r="A16" s="8" t="s">
        <v>25</v>
      </c>
      <c r="B16" s="8" t="s">
        <v>10</v>
      </c>
      <c r="C16" s="9">
        <f>53+(48/60)</f>
        <v>53.8</v>
      </c>
      <c r="D16" s="9">
        <v>-6.233333</v>
      </c>
      <c r="E16" s="10">
        <v>1842</v>
      </c>
      <c r="F16" s="10">
        <v>1842</v>
      </c>
      <c r="G16" s="9">
        <f t="shared" si="0"/>
        <v>0.25</v>
      </c>
      <c r="H16" s="8" t="s">
        <v>11</v>
      </c>
      <c r="I16" s="9">
        <v>0.75</v>
      </c>
      <c r="J16" s="8" t="s">
        <v>810</v>
      </c>
      <c r="K16" s="11" t="s">
        <v>815</v>
      </c>
    </row>
    <row r="17" spans="1:14" s="3" customFormat="1" x14ac:dyDescent="0.35">
      <c r="A17" s="8" t="s">
        <v>26</v>
      </c>
      <c r="B17" s="8" t="s">
        <v>10</v>
      </c>
      <c r="C17" s="9">
        <f>53+(18/60)</f>
        <v>53.3</v>
      </c>
      <c r="D17" s="9">
        <v>-6.15</v>
      </c>
      <c r="E17" s="10">
        <v>1842</v>
      </c>
      <c r="F17" s="10">
        <v>1842</v>
      </c>
      <c r="G17" s="9">
        <f t="shared" si="0"/>
        <v>0.25</v>
      </c>
      <c r="H17" s="8" t="s">
        <v>11</v>
      </c>
      <c r="I17" s="9">
        <v>0.75</v>
      </c>
      <c r="J17" s="8" t="s">
        <v>810</v>
      </c>
      <c r="K17" s="11" t="s">
        <v>815</v>
      </c>
    </row>
    <row r="18" spans="1:14" s="3" customFormat="1" x14ac:dyDescent="0.35">
      <c r="A18" s="8" t="s">
        <v>27</v>
      </c>
      <c r="B18" s="8" t="s">
        <v>10</v>
      </c>
      <c r="C18" s="9">
        <f>52+(9/60)</f>
        <v>52.15</v>
      </c>
      <c r="D18" s="9">
        <v>-6.983333</v>
      </c>
      <c r="E18" s="10">
        <v>1842</v>
      </c>
      <c r="F18" s="10">
        <v>1842</v>
      </c>
      <c r="G18" s="9">
        <f t="shared" si="0"/>
        <v>0.25</v>
      </c>
      <c r="H18" s="8" t="s">
        <v>11</v>
      </c>
      <c r="I18" s="9">
        <v>0.75</v>
      </c>
      <c r="J18" s="8" t="s">
        <v>810</v>
      </c>
      <c r="K18" s="11" t="s">
        <v>815</v>
      </c>
    </row>
    <row r="19" spans="1:14" s="3" customFormat="1" x14ac:dyDescent="0.35">
      <c r="A19" s="8" t="s">
        <v>28</v>
      </c>
      <c r="B19" s="8" t="s">
        <v>10</v>
      </c>
      <c r="C19" s="9">
        <f>52+(24/60)</f>
        <v>52.4</v>
      </c>
      <c r="D19" s="9">
        <v>-6.9333330000000002</v>
      </c>
      <c r="E19" s="10">
        <v>1842</v>
      </c>
      <c r="F19" s="10">
        <v>1842</v>
      </c>
      <c r="G19" s="9">
        <f t="shared" si="0"/>
        <v>0.25</v>
      </c>
      <c r="H19" s="8" t="s">
        <v>11</v>
      </c>
      <c r="I19" s="9">
        <v>0.75</v>
      </c>
      <c r="J19" s="8" t="s">
        <v>810</v>
      </c>
      <c r="K19" s="11" t="s">
        <v>815</v>
      </c>
    </row>
    <row r="20" spans="1:14" x14ac:dyDescent="0.35">
      <c r="A20" s="8" t="s">
        <v>29</v>
      </c>
      <c r="B20" s="8" t="s">
        <v>30</v>
      </c>
      <c r="C20" s="4">
        <v>45.649358999999997</v>
      </c>
      <c r="D20" s="4">
        <v>13.761654</v>
      </c>
      <c r="E20" s="10">
        <v>1859</v>
      </c>
      <c r="F20" s="10">
        <v>1874</v>
      </c>
      <c r="G20" s="9">
        <f t="shared" si="0"/>
        <v>16</v>
      </c>
      <c r="H20" s="8" t="s">
        <v>31</v>
      </c>
      <c r="I20" s="9">
        <v>0</v>
      </c>
      <c r="J20" s="8" t="s">
        <v>810</v>
      </c>
      <c r="K20" s="11" t="s">
        <v>816</v>
      </c>
    </row>
    <row r="21" spans="1:14" x14ac:dyDescent="0.35">
      <c r="A21" s="12" t="s">
        <v>32</v>
      </c>
      <c r="B21" s="12" t="s">
        <v>33</v>
      </c>
      <c r="C21" s="4">
        <v>43.36</v>
      </c>
      <c r="D21" s="4">
        <v>5.0999999999999996</v>
      </c>
      <c r="E21" s="10">
        <v>1905</v>
      </c>
      <c r="F21" s="10">
        <v>1978</v>
      </c>
      <c r="G21" s="9">
        <f t="shared" si="0"/>
        <v>74</v>
      </c>
      <c r="H21" s="8" t="s">
        <v>31</v>
      </c>
      <c r="I21" s="9">
        <v>0</v>
      </c>
      <c r="J21" s="8" t="s">
        <v>811</v>
      </c>
      <c r="K21" s="11" t="s">
        <v>817</v>
      </c>
    </row>
    <row r="22" spans="1:14" x14ac:dyDescent="0.35">
      <c r="A22" s="12" t="s">
        <v>34</v>
      </c>
      <c r="B22" s="12" t="s">
        <v>33</v>
      </c>
      <c r="C22" s="4">
        <v>51.072113000000002</v>
      </c>
      <c r="D22" s="4">
        <v>2.483711</v>
      </c>
      <c r="E22" s="8">
        <v>1932</v>
      </c>
      <c r="F22" s="8">
        <v>1954</v>
      </c>
      <c r="G22" s="9">
        <f t="shared" si="0"/>
        <v>3</v>
      </c>
      <c r="H22" s="8" t="s">
        <v>35</v>
      </c>
      <c r="I22" s="9">
        <v>20</v>
      </c>
      <c r="J22" s="8" t="s">
        <v>810</v>
      </c>
      <c r="K22" s="11" t="s">
        <v>818</v>
      </c>
      <c r="N22" s="13"/>
    </row>
    <row r="23" spans="1:14" x14ac:dyDescent="0.35">
      <c r="A23" s="12" t="s">
        <v>36</v>
      </c>
      <c r="B23" s="12" t="s">
        <v>33</v>
      </c>
      <c r="C23" s="4">
        <v>51.035259000000003</v>
      </c>
      <c r="D23" s="4">
        <v>2.369885</v>
      </c>
      <c r="E23" s="8">
        <v>1802</v>
      </c>
      <c r="F23" s="8">
        <v>1985</v>
      </c>
      <c r="G23" s="9">
        <f t="shared" si="0"/>
        <v>49</v>
      </c>
      <c r="H23" s="8" t="s">
        <v>37</v>
      </c>
      <c r="I23" s="9">
        <f>60+32+34+9</f>
        <v>135</v>
      </c>
      <c r="J23" s="8" t="s">
        <v>810</v>
      </c>
      <c r="K23" s="11" t="s">
        <v>818</v>
      </c>
      <c r="N23" s="14"/>
    </row>
    <row r="24" spans="1:14" x14ac:dyDescent="0.35">
      <c r="A24" s="12" t="s">
        <v>38</v>
      </c>
      <c r="B24" s="12" t="s">
        <v>33</v>
      </c>
      <c r="C24" s="4">
        <v>49.288231000000003</v>
      </c>
      <c r="D24" s="4">
        <v>-0.19841200000000001</v>
      </c>
      <c r="E24" s="8">
        <v>1834</v>
      </c>
      <c r="F24" s="8">
        <v>1834</v>
      </c>
      <c r="G24" s="9">
        <f t="shared" si="0"/>
        <v>1</v>
      </c>
      <c r="H24" s="8" t="s">
        <v>31</v>
      </c>
      <c r="I24" s="9">
        <v>0</v>
      </c>
      <c r="J24" s="8" t="s">
        <v>782</v>
      </c>
      <c r="K24" s="11" t="s">
        <v>818</v>
      </c>
      <c r="N24" s="14"/>
    </row>
    <row r="25" spans="1:14" x14ac:dyDescent="0.35">
      <c r="A25" s="12" t="s">
        <v>39</v>
      </c>
      <c r="B25" s="12" t="s">
        <v>33</v>
      </c>
      <c r="C25" s="9">
        <v>50.728225000000002</v>
      </c>
      <c r="D25" s="9">
        <v>1.5948340000000001</v>
      </c>
      <c r="E25" s="8">
        <v>1876</v>
      </c>
      <c r="F25" s="8">
        <v>1936</v>
      </c>
      <c r="G25" s="9">
        <f t="shared" si="0"/>
        <v>7</v>
      </c>
      <c r="H25" s="8" t="s">
        <v>40</v>
      </c>
      <c r="I25" s="9">
        <f>32+19+3</f>
        <v>54</v>
      </c>
      <c r="J25" s="8" t="s">
        <v>810</v>
      </c>
      <c r="K25" s="11" t="s">
        <v>818</v>
      </c>
      <c r="N25" s="15"/>
    </row>
    <row r="26" spans="1:14" x14ac:dyDescent="0.35">
      <c r="A26" s="12" t="s">
        <v>41</v>
      </c>
      <c r="B26" s="12" t="s">
        <v>33</v>
      </c>
      <c r="C26" s="9">
        <v>50.961742999999998</v>
      </c>
      <c r="D26" s="9">
        <v>1.8494870000000001</v>
      </c>
      <c r="E26" s="8">
        <v>1911</v>
      </c>
      <c r="F26" s="8">
        <v>1954</v>
      </c>
      <c r="G26" s="9">
        <f t="shared" si="0"/>
        <v>2</v>
      </c>
      <c r="H26" s="8" t="s">
        <v>42</v>
      </c>
      <c r="I26" s="9">
        <v>42</v>
      </c>
      <c r="J26" s="8" t="s">
        <v>810</v>
      </c>
      <c r="K26" s="11" t="s">
        <v>818</v>
      </c>
      <c r="N26" s="15"/>
    </row>
    <row r="27" spans="1:14" x14ac:dyDescent="0.35">
      <c r="A27" s="12" t="s">
        <v>43</v>
      </c>
      <c r="B27" s="12" t="s">
        <v>33</v>
      </c>
      <c r="C27" s="4">
        <v>50.536560999999999</v>
      </c>
      <c r="D27" s="4">
        <v>1.5933679999999999</v>
      </c>
      <c r="E27" s="8">
        <v>1878</v>
      </c>
      <c r="F27" s="8">
        <v>1878</v>
      </c>
      <c r="G27" s="9">
        <f t="shared" si="0"/>
        <v>1</v>
      </c>
      <c r="H27" s="8" t="s">
        <v>31</v>
      </c>
      <c r="I27" s="9">
        <v>0</v>
      </c>
      <c r="J27" s="8" t="s">
        <v>810</v>
      </c>
      <c r="K27" s="11" t="s">
        <v>818</v>
      </c>
      <c r="N27" s="15"/>
    </row>
    <row r="28" spans="1:14" x14ac:dyDescent="0.35">
      <c r="A28" s="12" t="s">
        <v>44</v>
      </c>
      <c r="B28" s="12" t="s">
        <v>33</v>
      </c>
      <c r="C28" s="4">
        <v>49.933411999999997</v>
      </c>
      <c r="D28" s="4">
        <v>1.0883830000000001</v>
      </c>
      <c r="E28" s="8">
        <v>1937</v>
      </c>
      <c r="F28" s="8">
        <v>1937</v>
      </c>
      <c r="G28" s="9">
        <f t="shared" si="0"/>
        <v>1</v>
      </c>
      <c r="H28" s="8" t="s">
        <v>31</v>
      </c>
      <c r="I28" s="9">
        <v>0</v>
      </c>
      <c r="J28" s="8" t="s">
        <v>811</v>
      </c>
      <c r="K28" s="11" t="s">
        <v>818</v>
      </c>
      <c r="N28" s="15"/>
    </row>
    <row r="29" spans="1:14" x14ac:dyDescent="0.35">
      <c r="A29" s="12" t="s">
        <v>44</v>
      </c>
      <c r="B29" s="12" t="s">
        <v>33</v>
      </c>
      <c r="C29" s="4">
        <v>49.933411999999997</v>
      </c>
      <c r="D29" s="4">
        <v>1.0883830000000001</v>
      </c>
      <c r="E29" s="8">
        <v>1834</v>
      </c>
      <c r="F29" s="8">
        <v>1978</v>
      </c>
      <c r="G29" s="9">
        <f t="shared" si="0"/>
        <v>35</v>
      </c>
      <c r="H29" s="8" t="s">
        <v>45</v>
      </c>
      <c r="I29" s="9">
        <f>3+13+22+3+54+15</f>
        <v>110</v>
      </c>
      <c r="J29" s="8" t="s">
        <v>810</v>
      </c>
      <c r="K29" s="11" t="s">
        <v>818</v>
      </c>
      <c r="N29" s="15"/>
    </row>
    <row r="30" spans="1:14" x14ac:dyDescent="0.35">
      <c r="A30" s="12" t="s">
        <v>46</v>
      </c>
      <c r="B30" s="12" t="s">
        <v>33</v>
      </c>
      <c r="C30" s="4">
        <v>50.060119</v>
      </c>
      <c r="D30" s="4">
        <v>1.377332</v>
      </c>
      <c r="E30" s="8">
        <v>1839</v>
      </c>
      <c r="F30" s="8">
        <v>1896</v>
      </c>
      <c r="G30" s="9">
        <f t="shared" si="0"/>
        <v>8</v>
      </c>
      <c r="H30" s="8" t="s">
        <v>47</v>
      </c>
      <c r="I30" s="9">
        <f>38+12</f>
        <v>50</v>
      </c>
      <c r="J30" s="8" t="s">
        <v>810</v>
      </c>
      <c r="K30" s="11" t="s">
        <v>818</v>
      </c>
      <c r="N30" s="15"/>
    </row>
    <row r="31" spans="1:14" x14ac:dyDescent="0.35">
      <c r="A31" s="12" t="s">
        <v>48</v>
      </c>
      <c r="B31" s="12" t="s">
        <v>33</v>
      </c>
      <c r="C31" s="4">
        <v>49.397801000000001</v>
      </c>
      <c r="D31" s="4">
        <v>-0.98941100000000004</v>
      </c>
      <c r="E31" s="8">
        <v>1869</v>
      </c>
      <c r="F31" s="8">
        <v>1869</v>
      </c>
      <c r="G31" s="9">
        <f t="shared" si="0"/>
        <v>1</v>
      </c>
      <c r="H31" s="8" t="s">
        <v>31</v>
      </c>
      <c r="I31" s="9">
        <v>0</v>
      </c>
      <c r="J31" s="8" t="s">
        <v>782</v>
      </c>
      <c r="K31" s="11" t="s">
        <v>818</v>
      </c>
      <c r="N31" s="15"/>
    </row>
    <row r="32" spans="1:14" x14ac:dyDescent="0.35">
      <c r="A32" s="12" t="s">
        <v>49</v>
      </c>
      <c r="B32" s="12" t="s">
        <v>33</v>
      </c>
      <c r="C32" s="4">
        <v>49.873063999999999</v>
      </c>
      <c r="D32" s="4">
        <v>0.71012699999999995</v>
      </c>
      <c r="E32" s="8">
        <v>1837</v>
      </c>
      <c r="F32" s="8">
        <v>1878</v>
      </c>
      <c r="G32" s="9">
        <f t="shared" si="0"/>
        <v>5</v>
      </c>
      <c r="H32" s="8" t="s">
        <v>50</v>
      </c>
      <c r="I32" s="9">
        <v>37</v>
      </c>
      <c r="J32" s="8" t="s">
        <v>810</v>
      </c>
      <c r="K32" s="11" t="s">
        <v>818</v>
      </c>
      <c r="N32" s="15"/>
    </row>
    <row r="33" spans="1:14" x14ac:dyDescent="0.35">
      <c r="A33" s="12" t="s">
        <v>51</v>
      </c>
      <c r="B33" s="12" t="s">
        <v>33</v>
      </c>
      <c r="C33" s="4">
        <v>49.762946999999997</v>
      </c>
      <c r="D33" s="4">
        <v>0.36929400000000001</v>
      </c>
      <c r="E33" s="8">
        <v>1834</v>
      </c>
      <c r="F33" s="8">
        <v>1850</v>
      </c>
      <c r="G33" s="9">
        <f t="shared" si="0"/>
        <v>11</v>
      </c>
      <c r="H33" s="8" t="s">
        <v>52</v>
      </c>
      <c r="I33" s="9">
        <v>6</v>
      </c>
      <c r="J33" s="8" t="s">
        <v>811</v>
      </c>
      <c r="K33" s="11" t="s">
        <v>818</v>
      </c>
      <c r="N33" s="15"/>
    </row>
    <row r="34" spans="1:14" x14ac:dyDescent="0.35">
      <c r="A34" s="12" t="s">
        <v>51</v>
      </c>
      <c r="B34" s="12" t="s">
        <v>33</v>
      </c>
      <c r="C34" s="4">
        <v>49.762946999999997</v>
      </c>
      <c r="D34" s="4">
        <v>0.36929400000000001</v>
      </c>
      <c r="E34" s="8">
        <v>1908</v>
      </c>
      <c r="F34" s="8">
        <v>1950</v>
      </c>
      <c r="G34" s="9">
        <f t="shared" si="0"/>
        <v>3</v>
      </c>
      <c r="H34" s="8" t="s">
        <v>53</v>
      </c>
      <c r="I34" s="9">
        <v>40</v>
      </c>
      <c r="J34" s="8" t="s">
        <v>810</v>
      </c>
      <c r="K34" s="11" t="s">
        <v>818</v>
      </c>
      <c r="N34" s="15"/>
    </row>
    <row r="35" spans="1:14" x14ac:dyDescent="0.35">
      <c r="A35" s="12" t="s">
        <v>54</v>
      </c>
      <c r="B35" s="12" t="s">
        <v>33</v>
      </c>
      <c r="C35" s="4">
        <v>49.502561999999998</v>
      </c>
      <c r="D35" s="4">
        <v>8.2189999999999999E-2</v>
      </c>
      <c r="E35" s="8">
        <v>1856</v>
      </c>
      <c r="F35" s="8">
        <v>1869</v>
      </c>
      <c r="G35" s="9">
        <f t="shared" si="0"/>
        <v>14</v>
      </c>
      <c r="H35" s="8" t="s">
        <v>31</v>
      </c>
      <c r="I35" s="9">
        <v>0</v>
      </c>
      <c r="J35" s="8" t="s">
        <v>811</v>
      </c>
      <c r="K35" s="11" t="s">
        <v>818</v>
      </c>
      <c r="N35" s="15"/>
    </row>
    <row r="36" spans="1:14" x14ac:dyDescent="0.35">
      <c r="A36" s="12" t="s">
        <v>55</v>
      </c>
      <c r="B36" s="12" t="s">
        <v>33</v>
      </c>
      <c r="C36" s="4">
        <v>49.486218000000001</v>
      </c>
      <c r="D36" s="4">
        <v>0.117259</v>
      </c>
      <c r="E36" s="8">
        <v>1701</v>
      </c>
      <c r="F36" s="8">
        <v>1962</v>
      </c>
      <c r="G36" s="9">
        <f t="shared" si="0"/>
        <v>73</v>
      </c>
      <c r="H36" s="8" t="s">
        <v>56</v>
      </c>
      <c r="I36" s="9">
        <v>189</v>
      </c>
      <c r="J36" s="8" t="s">
        <v>810</v>
      </c>
      <c r="K36" s="11" t="s">
        <v>818</v>
      </c>
      <c r="N36" s="15"/>
    </row>
    <row r="37" spans="1:14" x14ac:dyDescent="0.35">
      <c r="A37" s="12" t="s">
        <v>55</v>
      </c>
      <c r="B37" s="12" t="s">
        <v>33</v>
      </c>
      <c r="C37" s="4">
        <v>49.486218000000001</v>
      </c>
      <c r="D37" s="4">
        <v>0.117259</v>
      </c>
      <c r="E37" s="8">
        <v>1900</v>
      </c>
      <c r="F37" s="8">
        <v>1920</v>
      </c>
      <c r="G37" s="9">
        <f t="shared" si="0"/>
        <v>21</v>
      </c>
      <c r="H37" s="8" t="s">
        <v>31</v>
      </c>
      <c r="I37" s="9">
        <v>0</v>
      </c>
      <c r="J37" s="8" t="s">
        <v>811</v>
      </c>
      <c r="K37" s="11" t="s">
        <v>818</v>
      </c>
      <c r="N37" s="15"/>
    </row>
    <row r="38" spans="1:14" x14ac:dyDescent="0.35">
      <c r="A38" s="12" t="s">
        <v>57</v>
      </c>
      <c r="B38" s="12" t="s">
        <v>33</v>
      </c>
      <c r="C38" s="4">
        <v>49.484161999999998</v>
      </c>
      <c r="D38" s="4">
        <v>0.102752</v>
      </c>
      <c r="E38" s="8">
        <v>1956</v>
      </c>
      <c r="F38" s="8">
        <v>1976</v>
      </c>
      <c r="G38" s="9">
        <f t="shared" si="0"/>
        <v>21</v>
      </c>
      <c r="H38" s="8" t="s">
        <v>31</v>
      </c>
      <c r="I38" s="9">
        <v>0</v>
      </c>
      <c r="J38" s="8" t="s">
        <v>810</v>
      </c>
      <c r="K38" s="11" t="s">
        <v>818</v>
      </c>
      <c r="N38" s="15"/>
    </row>
    <row r="39" spans="1:14" x14ac:dyDescent="0.35">
      <c r="A39" s="12" t="s">
        <v>58</v>
      </c>
      <c r="B39" s="12" t="s">
        <v>33</v>
      </c>
      <c r="C39" s="4">
        <v>49.483111000000001</v>
      </c>
      <c r="D39" s="4">
        <v>0.116436</v>
      </c>
      <c r="E39" s="8">
        <v>1974</v>
      </c>
      <c r="F39" s="8">
        <v>1982</v>
      </c>
      <c r="G39" s="9">
        <f t="shared" si="0"/>
        <v>9</v>
      </c>
      <c r="H39" s="8" t="s">
        <v>31</v>
      </c>
      <c r="I39" s="9">
        <v>0</v>
      </c>
      <c r="J39" s="8" t="s">
        <v>810</v>
      </c>
      <c r="K39" s="11" t="s">
        <v>818</v>
      </c>
      <c r="N39" s="15"/>
    </row>
    <row r="40" spans="1:14" x14ac:dyDescent="0.35">
      <c r="A40" s="12" t="s">
        <v>59</v>
      </c>
      <c r="B40" s="12" t="s">
        <v>33</v>
      </c>
      <c r="C40" s="4">
        <v>49.638776</v>
      </c>
      <c r="D40" s="4">
        <v>-1.6211370000000001</v>
      </c>
      <c r="E40" s="8">
        <v>1913</v>
      </c>
      <c r="F40" s="8">
        <v>1913</v>
      </c>
      <c r="G40" s="9">
        <f t="shared" si="0"/>
        <v>1</v>
      </c>
      <c r="H40" s="8" t="s">
        <v>31</v>
      </c>
      <c r="I40" s="9">
        <v>0</v>
      </c>
      <c r="J40" s="8" t="s">
        <v>810</v>
      </c>
      <c r="K40" s="11" t="s">
        <v>818</v>
      </c>
      <c r="N40" s="15"/>
    </row>
    <row r="41" spans="1:14" x14ac:dyDescent="0.35">
      <c r="A41" s="12" t="s">
        <v>60</v>
      </c>
      <c r="B41" s="12" t="s">
        <v>33</v>
      </c>
      <c r="C41" s="4">
        <v>49.473843000000002</v>
      </c>
      <c r="D41" s="4">
        <v>0.52614899999999998</v>
      </c>
      <c r="E41" s="8">
        <v>1852</v>
      </c>
      <c r="F41" s="8">
        <v>1860</v>
      </c>
      <c r="G41" s="9">
        <f t="shared" si="0"/>
        <v>8</v>
      </c>
      <c r="H41" s="8">
        <v>1853</v>
      </c>
      <c r="I41" s="9">
        <v>1</v>
      </c>
      <c r="J41" s="8" t="s">
        <v>782</v>
      </c>
      <c r="K41" s="11" t="s">
        <v>818</v>
      </c>
      <c r="N41" s="15"/>
    </row>
    <row r="42" spans="1:14" x14ac:dyDescent="0.35">
      <c r="A42" s="12" t="s">
        <v>61</v>
      </c>
      <c r="B42" s="12" t="s">
        <v>33</v>
      </c>
      <c r="C42" s="4">
        <v>49.423042000000002</v>
      </c>
      <c r="D42" s="4">
        <v>0.23505999999999999</v>
      </c>
      <c r="E42" s="8">
        <v>1869</v>
      </c>
      <c r="F42" s="8">
        <v>1869</v>
      </c>
      <c r="G42" s="9">
        <f t="shared" si="0"/>
        <v>1</v>
      </c>
      <c r="H42" s="8" t="s">
        <v>31</v>
      </c>
      <c r="I42" s="9">
        <v>0</v>
      </c>
      <c r="J42" s="8" t="s">
        <v>782</v>
      </c>
      <c r="K42" s="11" t="s">
        <v>818</v>
      </c>
      <c r="N42" s="15"/>
    </row>
    <row r="43" spans="1:14" x14ac:dyDescent="0.35">
      <c r="A43" s="12" t="s">
        <v>61</v>
      </c>
      <c r="B43" s="12" t="s">
        <v>33</v>
      </c>
      <c r="C43" s="4">
        <v>49.423042000000002</v>
      </c>
      <c r="D43" s="4">
        <v>0.23505999999999999</v>
      </c>
      <c r="E43" s="8">
        <v>1875</v>
      </c>
      <c r="F43" s="8">
        <v>1960</v>
      </c>
      <c r="G43" s="9">
        <f t="shared" si="0"/>
        <v>3</v>
      </c>
      <c r="H43" s="8" t="s">
        <v>62</v>
      </c>
      <c r="I43" s="9">
        <v>83</v>
      </c>
      <c r="J43" s="8" t="s">
        <v>810</v>
      </c>
      <c r="K43" s="11" t="s">
        <v>818</v>
      </c>
      <c r="N43" s="15"/>
    </row>
    <row r="44" spans="1:14" x14ac:dyDescent="0.35">
      <c r="A44" s="12" t="s">
        <v>63</v>
      </c>
      <c r="B44" s="12" t="s">
        <v>33</v>
      </c>
      <c r="C44" s="4">
        <v>49.341482999999997</v>
      </c>
      <c r="D44" s="4">
        <v>-0.62759200000000004</v>
      </c>
      <c r="E44" s="8">
        <v>1949</v>
      </c>
      <c r="F44" s="8">
        <v>1951</v>
      </c>
      <c r="G44" s="9">
        <f t="shared" si="0"/>
        <v>3</v>
      </c>
      <c r="H44" s="8" t="s">
        <v>31</v>
      </c>
      <c r="I44" s="9">
        <v>0</v>
      </c>
      <c r="J44" s="8" t="s">
        <v>810</v>
      </c>
      <c r="K44" s="11" t="s">
        <v>818</v>
      </c>
      <c r="N44" s="15"/>
    </row>
    <row r="45" spans="1:14" x14ac:dyDescent="0.35">
      <c r="A45" s="12" t="s">
        <v>64</v>
      </c>
      <c r="B45" s="12" t="s">
        <v>33</v>
      </c>
      <c r="C45" s="4">
        <v>49.67212</v>
      </c>
      <c r="D45" s="4">
        <v>-1.2594669999999999</v>
      </c>
      <c r="E45" s="8">
        <v>1876</v>
      </c>
      <c r="F45" s="8">
        <v>1876</v>
      </c>
      <c r="G45" s="9">
        <f t="shared" si="0"/>
        <v>1</v>
      </c>
      <c r="H45" s="8" t="s">
        <v>31</v>
      </c>
      <c r="I45" s="9">
        <v>0</v>
      </c>
      <c r="J45" s="8" t="s">
        <v>782</v>
      </c>
      <c r="K45" s="11" t="s">
        <v>818</v>
      </c>
      <c r="N45" s="15"/>
    </row>
    <row r="46" spans="1:14" x14ac:dyDescent="0.35">
      <c r="A46" s="12" t="s">
        <v>64</v>
      </c>
      <c r="B46" s="12" t="s">
        <v>33</v>
      </c>
      <c r="C46" s="4">
        <v>49.67212</v>
      </c>
      <c r="D46" s="4">
        <v>-1.2594669999999999</v>
      </c>
      <c r="E46" s="8">
        <v>1933</v>
      </c>
      <c r="F46" s="8">
        <v>1933</v>
      </c>
      <c r="G46" s="9">
        <f t="shared" si="0"/>
        <v>1</v>
      </c>
      <c r="H46" s="8" t="s">
        <v>31</v>
      </c>
      <c r="I46" s="9">
        <v>0</v>
      </c>
      <c r="J46" s="8" t="s">
        <v>811</v>
      </c>
      <c r="K46" s="11" t="s">
        <v>818</v>
      </c>
      <c r="N46" s="15"/>
    </row>
    <row r="47" spans="1:14" x14ac:dyDescent="0.35">
      <c r="A47" s="12" t="s">
        <v>65</v>
      </c>
      <c r="B47" s="12" t="s">
        <v>33</v>
      </c>
      <c r="C47" s="4">
        <v>49.586570000000002</v>
      </c>
      <c r="D47" s="4">
        <v>-1.2616860000000001</v>
      </c>
      <c r="E47" s="8">
        <v>1949</v>
      </c>
      <c r="F47" s="8">
        <v>1951</v>
      </c>
      <c r="G47" s="9">
        <f t="shared" si="0"/>
        <v>3</v>
      </c>
      <c r="H47" s="8" t="s">
        <v>31</v>
      </c>
      <c r="I47" s="9">
        <v>0</v>
      </c>
      <c r="J47" s="8" t="s">
        <v>810</v>
      </c>
      <c r="K47" s="11" t="s">
        <v>818</v>
      </c>
      <c r="N47" s="15"/>
    </row>
    <row r="48" spans="1:14" x14ac:dyDescent="0.35">
      <c r="A48" s="12" t="s">
        <v>66</v>
      </c>
      <c r="B48" s="12" t="s">
        <v>33</v>
      </c>
      <c r="C48" s="4">
        <v>49.452513000000003</v>
      </c>
      <c r="D48" s="4">
        <v>-1.540375</v>
      </c>
      <c r="E48" s="8">
        <v>1936</v>
      </c>
      <c r="F48" s="8">
        <v>1950</v>
      </c>
      <c r="G48" s="9">
        <f t="shared" si="0"/>
        <v>6</v>
      </c>
      <c r="H48" s="8" t="s">
        <v>67</v>
      </c>
      <c r="I48" s="9">
        <v>9</v>
      </c>
      <c r="J48" s="8" t="s">
        <v>810</v>
      </c>
      <c r="K48" s="11" t="s">
        <v>818</v>
      </c>
      <c r="N48" s="15"/>
    </row>
    <row r="49" spans="1:14" x14ac:dyDescent="0.35">
      <c r="A49" s="12" t="s">
        <v>68</v>
      </c>
      <c r="B49" s="12" t="s">
        <v>33</v>
      </c>
      <c r="C49" s="4">
        <v>49.642862000000001</v>
      </c>
      <c r="D49" s="4">
        <v>-1.619267</v>
      </c>
      <c r="E49" s="8">
        <v>1789</v>
      </c>
      <c r="F49" s="8">
        <v>1979</v>
      </c>
      <c r="G49" s="9">
        <f t="shared" si="0"/>
        <v>89</v>
      </c>
      <c r="H49" s="8" t="s">
        <v>69</v>
      </c>
      <c r="I49" s="9">
        <v>102</v>
      </c>
      <c r="J49" s="8" t="s">
        <v>810</v>
      </c>
      <c r="K49" s="11" t="s">
        <v>818</v>
      </c>
      <c r="N49" s="15"/>
    </row>
    <row r="50" spans="1:14" x14ac:dyDescent="0.35">
      <c r="A50" s="12" t="s">
        <v>68</v>
      </c>
      <c r="B50" s="12" t="s">
        <v>33</v>
      </c>
      <c r="C50" s="4">
        <v>49.642862000000001</v>
      </c>
      <c r="D50" s="4">
        <v>-1.619267</v>
      </c>
      <c r="E50" s="8">
        <v>1900</v>
      </c>
      <c r="F50" s="8">
        <v>1914</v>
      </c>
      <c r="G50" s="9">
        <f t="shared" si="0"/>
        <v>15</v>
      </c>
      <c r="H50" s="8" t="s">
        <v>31</v>
      </c>
      <c r="I50" s="9">
        <v>0</v>
      </c>
      <c r="J50" s="8" t="s">
        <v>811</v>
      </c>
      <c r="K50" s="11" t="s">
        <v>818</v>
      </c>
      <c r="N50" s="15"/>
    </row>
    <row r="51" spans="1:14" x14ac:dyDescent="0.35">
      <c r="A51" s="12" t="s">
        <v>70</v>
      </c>
      <c r="B51" s="12" t="s">
        <v>33</v>
      </c>
      <c r="C51" s="4">
        <v>49.676575999999997</v>
      </c>
      <c r="D51" s="4">
        <v>-1.9340619999999999</v>
      </c>
      <c r="E51" s="8">
        <v>1921</v>
      </c>
      <c r="F51" s="8">
        <v>1922</v>
      </c>
      <c r="G51" s="9">
        <f t="shared" si="0"/>
        <v>2</v>
      </c>
      <c r="H51" s="8" t="s">
        <v>31</v>
      </c>
      <c r="I51" s="9">
        <v>0</v>
      </c>
      <c r="J51" s="8" t="s">
        <v>810</v>
      </c>
      <c r="K51" s="11" t="s">
        <v>818</v>
      </c>
      <c r="N51" s="15"/>
    </row>
    <row r="52" spans="1:14" x14ac:dyDescent="0.35">
      <c r="A52" s="12" t="s">
        <v>71</v>
      </c>
      <c r="B52" s="12" t="s">
        <v>33</v>
      </c>
      <c r="C52" s="4">
        <v>49.635413</v>
      </c>
      <c r="D52" s="4">
        <v>-1.942806</v>
      </c>
      <c r="E52" s="8">
        <v>1952</v>
      </c>
      <c r="F52" s="8">
        <v>1952</v>
      </c>
      <c r="G52" s="9">
        <f t="shared" si="0"/>
        <v>1</v>
      </c>
      <c r="H52" s="8" t="s">
        <v>31</v>
      </c>
      <c r="I52" s="9">
        <v>0</v>
      </c>
      <c r="J52" s="8" t="s">
        <v>810</v>
      </c>
      <c r="K52" s="11" t="s">
        <v>818</v>
      </c>
      <c r="N52" s="15"/>
    </row>
    <row r="53" spans="1:14" x14ac:dyDescent="0.35">
      <c r="A53" s="12" t="s">
        <v>72</v>
      </c>
      <c r="B53" s="12" t="s">
        <v>33</v>
      </c>
      <c r="C53" s="4">
        <v>49.714629000000002</v>
      </c>
      <c r="D53" s="4">
        <v>-1.9451160000000001</v>
      </c>
      <c r="E53" s="8">
        <v>1921</v>
      </c>
      <c r="F53" s="8">
        <v>1922</v>
      </c>
      <c r="G53" s="9">
        <f t="shared" si="0"/>
        <v>2</v>
      </c>
      <c r="H53" s="8" t="s">
        <v>31</v>
      </c>
      <c r="I53" s="9">
        <v>0</v>
      </c>
      <c r="J53" s="8" t="s">
        <v>810</v>
      </c>
      <c r="K53" s="11" t="s">
        <v>818</v>
      </c>
      <c r="N53" s="15"/>
    </row>
    <row r="54" spans="1:14" x14ac:dyDescent="0.35">
      <c r="A54" s="12" t="s">
        <v>73</v>
      </c>
      <c r="B54" s="12" t="s">
        <v>33</v>
      </c>
      <c r="C54" s="4">
        <v>49.378546999999998</v>
      </c>
      <c r="D54" s="4">
        <v>-1.776216</v>
      </c>
      <c r="E54" s="8">
        <v>1902</v>
      </c>
      <c r="F54" s="8">
        <v>1902</v>
      </c>
      <c r="G54" s="9">
        <f t="shared" si="0"/>
        <v>1</v>
      </c>
      <c r="H54" s="8" t="s">
        <v>31</v>
      </c>
      <c r="I54" s="9">
        <v>0</v>
      </c>
      <c r="J54" s="8" t="s">
        <v>810</v>
      </c>
      <c r="K54" s="11" t="s">
        <v>818</v>
      </c>
      <c r="N54" s="15"/>
    </row>
    <row r="55" spans="1:14" x14ac:dyDescent="0.35">
      <c r="A55" s="12" t="s">
        <v>73</v>
      </c>
      <c r="B55" s="12" t="s">
        <v>33</v>
      </c>
      <c r="C55" s="4">
        <v>49.378546999999998</v>
      </c>
      <c r="D55" s="4">
        <v>-1.776216</v>
      </c>
      <c r="E55" s="8">
        <v>1902</v>
      </c>
      <c r="F55" s="8">
        <v>1902</v>
      </c>
      <c r="G55" s="9">
        <f t="shared" si="0"/>
        <v>1</v>
      </c>
      <c r="H55" s="8" t="s">
        <v>31</v>
      </c>
      <c r="I55" s="9">
        <v>0</v>
      </c>
      <c r="J55" s="8" t="s">
        <v>811</v>
      </c>
      <c r="K55" s="11" t="s">
        <v>818</v>
      </c>
      <c r="N55" s="15"/>
    </row>
    <row r="56" spans="1:14" x14ac:dyDescent="0.35">
      <c r="A56" s="12" t="s">
        <v>74</v>
      </c>
      <c r="B56" s="12" t="s">
        <v>33</v>
      </c>
      <c r="C56" s="4">
        <v>48.894466999999999</v>
      </c>
      <c r="D56" s="4">
        <v>-1.8219209999999999</v>
      </c>
      <c r="E56" s="8">
        <v>1831</v>
      </c>
      <c r="F56" s="8">
        <v>1832</v>
      </c>
      <c r="G56" s="9">
        <f t="shared" si="0"/>
        <v>2</v>
      </c>
      <c r="H56" s="8" t="s">
        <v>31</v>
      </c>
      <c r="I56" s="9">
        <v>0</v>
      </c>
      <c r="J56" s="8" t="s">
        <v>782</v>
      </c>
      <c r="K56" s="11" t="s">
        <v>818</v>
      </c>
      <c r="N56" s="15"/>
    </row>
    <row r="57" spans="1:14" x14ac:dyDescent="0.35">
      <c r="A57" s="12" t="s">
        <v>74</v>
      </c>
      <c r="B57" s="12" t="s">
        <v>33</v>
      </c>
      <c r="C57" s="4">
        <v>48.894466999999999</v>
      </c>
      <c r="D57" s="4">
        <v>-1.8219209999999999</v>
      </c>
      <c r="E57" s="8">
        <v>1923</v>
      </c>
      <c r="F57" s="8">
        <v>1924</v>
      </c>
      <c r="G57" s="9">
        <f t="shared" si="0"/>
        <v>2</v>
      </c>
      <c r="H57" s="8" t="s">
        <v>31</v>
      </c>
      <c r="I57" s="9">
        <v>0</v>
      </c>
      <c r="J57" s="8" t="s">
        <v>810</v>
      </c>
      <c r="K57" s="11" t="s">
        <v>818</v>
      </c>
      <c r="N57" s="15"/>
    </row>
    <row r="58" spans="1:14" x14ac:dyDescent="0.35">
      <c r="A58" s="12" t="s">
        <v>75</v>
      </c>
      <c r="B58" s="12" t="s">
        <v>33</v>
      </c>
      <c r="C58" s="4">
        <v>48.877521000000002</v>
      </c>
      <c r="D58" s="4">
        <v>-1.825637</v>
      </c>
      <c r="E58" s="8">
        <v>1829</v>
      </c>
      <c r="F58" s="8">
        <v>1922</v>
      </c>
      <c r="G58" s="9">
        <f t="shared" si="0"/>
        <v>4</v>
      </c>
      <c r="H58" s="8" t="s">
        <v>76</v>
      </c>
      <c r="I58" s="9">
        <v>90</v>
      </c>
      <c r="J58" s="8" t="s">
        <v>810</v>
      </c>
      <c r="K58" s="11" t="s">
        <v>818</v>
      </c>
      <c r="N58" s="15"/>
    </row>
    <row r="59" spans="1:14" x14ac:dyDescent="0.35">
      <c r="A59" s="12" t="s">
        <v>75</v>
      </c>
      <c r="B59" s="12" t="s">
        <v>33</v>
      </c>
      <c r="C59" s="4">
        <v>48.877521000000002</v>
      </c>
      <c r="D59" s="4">
        <v>-1.825637</v>
      </c>
      <c r="E59" s="8">
        <v>1832</v>
      </c>
      <c r="F59" s="8">
        <v>1840</v>
      </c>
      <c r="G59" s="9">
        <f t="shared" si="0"/>
        <v>7</v>
      </c>
      <c r="H59" s="8" t="s">
        <v>77</v>
      </c>
      <c r="I59" s="9">
        <v>2</v>
      </c>
      <c r="J59" s="8" t="s">
        <v>782</v>
      </c>
      <c r="K59" s="11" t="s">
        <v>818</v>
      </c>
      <c r="N59" s="15"/>
    </row>
    <row r="60" spans="1:14" x14ac:dyDescent="0.35">
      <c r="A60" s="12" t="s">
        <v>78</v>
      </c>
      <c r="B60" s="12" t="s">
        <v>33</v>
      </c>
      <c r="C60" s="4">
        <v>48.670414000000001</v>
      </c>
      <c r="D60" s="4">
        <v>-1.8516459999999999</v>
      </c>
      <c r="E60" s="8">
        <v>1835</v>
      </c>
      <c r="F60" s="8">
        <v>1840</v>
      </c>
      <c r="G60" s="9">
        <f t="shared" si="0"/>
        <v>6</v>
      </c>
      <c r="H60" s="8" t="s">
        <v>31</v>
      </c>
      <c r="I60" s="9">
        <v>0</v>
      </c>
      <c r="J60" s="8" t="s">
        <v>782</v>
      </c>
      <c r="K60" s="11" t="s">
        <v>818</v>
      </c>
      <c r="N60" s="15"/>
    </row>
    <row r="61" spans="1:14" x14ac:dyDescent="0.35">
      <c r="A61" s="12" t="s">
        <v>78</v>
      </c>
      <c r="B61" s="12" t="s">
        <v>33</v>
      </c>
      <c r="C61" s="4">
        <v>48.670414000000001</v>
      </c>
      <c r="D61" s="4">
        <v>-1.8516459999999999</v>
      </c>
      <c r="E61" s="8">
        <v>1923</v>
      </c>
      <c r="F61" s="8">
        <v>1924</v>
      </c>
      <c r="G61" s="9">
        <f t="shared" si="0"/>
        <v>2</v>
      </c>
      <c r="H61" s="8" t="s">
        <v>31</v>
      </c>
      <c r="I61" s="9">
        <v>0</v>
      </c>
      <c r="J61" s="8" t="s">
        <v>810</v>
      </c>
      <c r="K61" s="11" t="s">
        <v>818</v>
      </c>
      <c r="N61" s="15"/>
    </row>
    <row r="62" spans="1:14" x14ac:dyDescent="0.35">
      <c r="A62" s="12" t="s">
        <v>79</v>
      </c>
      <c r="B62" s="12" t="s">
        <v>33</v>
      </c>
      <c r="C62" s="4">
        <v>48.667085999999998</v>
      </c>
      <c r="D62" s="4">
        <v>-1.993706</v>
      </c>
      <c r="E62" s="8">
        <v>1960</v>
      </c>
      <c r="F62" s="8">
        <v>1960</v>
      </c>
      <c r="G62" s="9">
        <f t="shared" si="0"/>
        <v>1</v>
      </c>
      <c r="H62" s="8" t="s">
        <v>31</v>
      </c>
      <c r="I62" s="9">
        <v>0</v>
      </c>
      <c r="J62" s="8" t="s">
        <v>810</v>
      </c>
      <c r="K62" s="11" t="s">
        <v>818</v>
      </c>
      <c r="N62" s="15"/>
    </row>
    <row r="63" spans="1:14" x14ac:dyDescent="0.35">
      <c r="A63" s="12" t="s">
        <v>80</v>
      </c>
      <c r="B63" s="12" t="s">
        <v>33</v>
      </c>
      <c r="C63" s="4">
        <v>48.645650000000003</v>
      </c>
      <c r="D63" s="4">
        <v>-2.025855</v>
      </c>
      <c r="E63" s="8">
        <v>1829</v>
      </c>
      <c r="F63" s="8">
        <v>1841</v>
      </c>
      <c r="G63" s="9">
        <f t="shared" si="0"/>
        <v>8</v>
      </c>
      <c r="H63" s="8" t="s">
        <v>81</v>
      </c>
      <c r="I63" s="9">
        <v>5</v>
      </c>
      <c r="J63" s="8" t="s">
        <v>782</v>
      </c>
      <c r="K63" s="11" t="s">
        <v>818</v>
      </c>
      <c r="N63" s="15"/>
    </row>
    <row r="64" spans="1:14" x14ac:dyDescent="0.35">
      <c r="A64" s="12" t="s">
        <v>80</v>
      </c>
      <c r="B64" s="12" t="s">
        <v>33</v>
      </c>
      <c r="C64" s="4">
        <v>48.645650000000003</v>
      </c>
      <c r="D64" s="4">
        <v>-2.025855</v>
      </c>
      <c r="E64" s="8">
        <v>1835</v>
      </c>
      <c r="F64" s="8">
        <v>1950</v>
      </c>
      <c r="G64" s="9">
        <f t="shared" si="0"/>
        <v>65</v>
      </c>
      <c r="H64" s="8" t="s">
        <v>82</v>
      </c>
      <c r="I64" s="9">
        <v>51</v>
      </c>
      <c r="J64" s="8" t="s">
        <v>810</v>
      </c>
      <c r="K64" s="11" t="s">
        <v>818</v>
      </c>
      <c r="N64" s="15"/>
    </row>
    <row r="65" spans="1:14" x14ac:dyDescent="0.35">
      <c r="A65" s="12" t="s">
        <v>80</v>
      </c>
      <c r="B65" s="12" t="s">
        <v>33</v>
      </c>
      <c r="C65" s="4">
        <v>48.645650000000003</v>
      </c>
      <c r="D65" s="4">
        <v>-2.025855</v>
      </c>
      <c r="E65" s="8">
        <v>1850</v>
      </c>
      <c r="F65" s="8">
        <v>1917</v>
      </c>
      <c r="G65" s="9">
        <f t="shared" si="0"/>
        <v>68</v>
      </c>
      <c r="H65" s="8" t="s">
        <v>31</v>
      </c>
      <c r="I65" s="9">
        <v>0</v>
      </c>
      <c r="J65" s="8" t="s">
        <v>811</v>
      </c>
      <c r="K65" s="11" t="s">
        <v>818</v>
      </c>
      <c r="N65" s="15"/>
    </row>
    <row r="66" spans="1:14" x14ac:dyDescent="0.35">
      <c r="A66" s="12" t="s">
        <v>83</v>
      </c>
      <c r="B66" s="12" t="s">
        <v>33</v>
      </c>
      <c r="C66" s="4">
        <v>48.687736999999998</v>
      </c>
      <c r="D66" s="4">
        <v>-2.3177219999999998</v>
      </c>
      <c r="E66" s="8">
        <v>1925</v>
      </c>
      <c r="F66" s="8">
        <v>1925</v>
      </c>
      <c r="G66" s="9">
        <f t="shared" ref="G66:G193" si="1">(1+(F66-E66))-I66</f>
        <v>1</v>
      </c>
      <c r="H66" s="8" t="s">
        <v>31</v>
      </c>
      <c r="I66" s="9">
        <v>0</v>
      </c>
      <c r="J66" s="8" t="s">
        <v>810</v>
      </c>
      <c r="K66" s="11" t="s">
        <v>818</v>
      </c>
      <c r="N66" s="15"/>
    </row>
    <row r="67" spans="1:14" x14ac:dyDescent="0.35">
      <c r="A67" s="12" t="s">
        <v>84</v>
      </c>
      <c r="B67" s="12" t="s">
        <v>33</v>
      </c>
      <c r="C67" s="4">
        <v>48.856391000000002</v>
      </c>
      <c r="D67" s="4">
        <v>-3.076619</v>
      </c>
      <c r="E67" s="8">
        <v>1902</v>
      </c>
      <c r="F67" s="8">
        <v>1902</v>
      </c>
      <c r="G67" s="9">
        <f t="shared" si="1"/>
        <v>1</v>
      </c>
      <c r="H67" s="8" t="s">
        <v>31</v>
      </c>
      <c r="I67" s="9">
        <v>0</v>
      </c>
      <c r="J67" s="8" t="s">
        <v>811</v>
      </c>
      <c r="K67" s="11" t="s">
        <v>818</v>
      </c>
      <c r="N67" s="15"/>
    </row>
    <row r="68" spans="1:14" x14ac:dyDescent="0.35">
      <c r="A68" s="12" t="s">
        <v>85</v>
      </c>
      <c r="B68" s="12" t="s">
        <v>33</v>
      </c>
      <c r="C68" s="4">
        <v>48.532195000000002</v>
      </c>
      <c r="D68" s="4">
        <v>-2.7113770000000001</v>
      </c>
      <c r="E68" s="8">
        <v>1926</v>
      </c>
      <c r="F68" s="8">
        <v>1929</v>
      </c>
      <c r="G68" s="9">
        <f t="shared" si="1"/>
        <v>4</v>
      </c>
      <c r="H68" s="8" t="s">
        <v>31</v>
      </c>
      <c r="I68" s="9">
        <v>0</v>
      </c>
      <c r="J68" s="8" t="s">
        <v>810</v>
      </c>
      <c r="K68" s="11" t="s">
        <v>818</v>
      </c>
      <c r="N68" s="15"/>
    </row>
    <row r="69" spans="1:14" x14ac:dyDescent="0.35">
      <c r="A69" s="12" t="s">
        <v>86</v>
      </c>
      <c r="B69" s="12" t="s">
        <v>33</v>
      </c>
      <c r="C69" s="4">
        <v>48.781377999999997</v>
      </c>
      <c r="D69" s="4">
        <v>-3.0430069999999998</v>
      </c>
      <c r="E69" s="8">
        <v>1835</v>
      </c>
      <c r="F69" s="8">
        <v>1902</v>
      </c>
      <c r="G69" s="9">
        <f t="shared" si="1"/>
        <v>65</v>
      </c>
      <c r="H69" s="8" t="s">
        <v>87</v>
      </c>
      <c r="I69" s="9">
        <v>3</v>
      </c>
      <c r="J69" s="8" t="s">
        <v>782</v>
      </c>
      <c r="K69" s="11" t="s">
        <v>818</v>
      </c>
      <c r="N69" s="15"/>
    </row>
    <row r="70" spans="1:14" x14ac:dyDescent="0.35">
      <c r="A70" s="12" t="s">
        <v>86</v>
      </c>
      <c r="B70" s="12" t="s">
        <v>33</v>
      </c>
      <c r="C70" s="4">
        <v>48.781377999999997</v>
      </c>
      <c r="D70" s="4">
        <v>-3.0430069999999998</v>
      </c>
      <c r="E70" s="8">
        <v>1902</v>
      </c>
      <c r="F70" s="8">
        <v>1902</v>
      </c>
      <c r="G70" s="9">
        <f t="shared" si="1"/>
        <v>1</v>
      </c>
      <c r="H70" s="8" t="s">
        <v>31</v>
      </c>
      <c r="I70" s="9">
        <v>0</v>
      </c>
      <c r="J70" s="8" t="s">
        <v>811</v>
      </c>
      <c r="K70" s="11" t="s">
        <v>818</v>
      </c>
      <c r="N70" s="15"/>
    </row>
    <row r="71" spans="1:14" x14ac:dyDescent="0.35">
      <c r="A71" s="12" t="s">
        <v>88</v>
      </c>
      <c r="B71" s="12" t="s">
        <v>33</v>
      </c>
      <c r="C71" s="4">
        <v>48.908524</v>
      </c>
      <c r="D71" s="4">
        <v>-3.0862949999999998</v>
      </c>
      <c r="E71" s="8">
        <v>1889</v>
      </c>
      <c r="F71" s="8">
        <v>1932</v>
      </c>
      <c r="G71" s="9">
        <f t="shared" si="1"/>
        <v>9</v>
      </c>
      <c r="H71" s="8" t="s">
        <v>89</v>
      </c>
      <c r="I71" s="9">
        <v>35</v>
      </c>
      <c r="J71" s="8" t="s">
        <v>810</v>
      </c>
      <c r="K71" s="11" t="s">
        <v>818</v>
      </c>
      <c r="N71" s="15"/>
    </row>
    <row r="72" spans="1:14" x14ac:dyDescent="0.35">
      <c r="A72" s="12" t="s">
        <v>90</v>
      </c>
      <c r="B72" s="12" t="s">
        <v>33</v>
      </c>
      <c r="C72" s="4">
        <v>48.908563999999998</v>
      </c>
      <c r="D72" s="4">
        <v>-3.0873339999999998</v>
      </c>
      <c r="E72" s="8">
        <v>1930</v>
      </c>
      <c r="F72" s="8">
        <v>1935</v>
      </c>
      <c r="G72" s="9">
        <f t="shared" si="1"/>
        <v>3</v>
      </c>
      <c r="H72" s="8" t="s">
        <v>91</v>
      </c>
      <c r="I72" s="9">
        <v>3</v>
      </c>
      <c r="J72" s="8" t="s">
        <v>810</v>
      </c>
      <c r="K72" s="11" t="s">
        <v>818</v>
      </c>
      <c r="N72" s="15"/>
    </row>
    <row r="73" spans="1:14" x14ac:dyDescent="0.35">
      <c r="A73" s="12" t="s">
        <v>92</v>
      </c>
      <c r="B73" s="12" t="s">
        <v>33</v>
      </c>
      <c r="C73" s="4">
        <v>48.818890000000003</v>
      </c>
      <c r="D73" s="4">
        <v>-3.4597669999999998</v>
      </c>
      <c r="E73" s="8">
        <v>1955</v>
      </c>
      <c r="F73" s="8">
        <v>1956</v>
      </c>
      <c r="G73" s="9">
        <f t="shared" si="1"/>
        <v>2</v>
      </c>
      <c r="H73" s="8" t="s">
        <v>31</v>
      </c>
      <c r="I73" s="9">
        <v>0</v>
      </c>
      <c r="J73" s="8" t="s">
        <v>810</v>
      </c>
      <c r="K73" s="11" t="s">
        <v>818</v>
      </c>
      <c r="N73" s="15"/>
    </row>
    <row r="74" spans="1:14" x14ac:dyDescent="0.35">
      <c r="A74" s="12" t="s">
        <v>93</v>
      </c>
      <c r="B74" s="12" t="s">
        <v>33</v>
      </c>
      <c r="C74" s="4">
        <v>48.788150999999999</v>
      </c>
      <c r="D74" s="4">
        <v>-3.2245910000000002</v>
      </c>
      <c r="E74" s="8">
        <v>1954</v>
      </c>
      <c r="F74" s="8">
        <v>1956</v>
      </c>
      <c r="G74" s="9">
        <f t="shared" si="1"/>
        <v>3</v>
      </c>
      <c r="H74" s="8" t="s">
        <v>31</v>
      </c>
      <c r="I74" s="9">
        <v>0</v>
      </c>
      <c r="J74" s="8" t="s">
        <v>810</v>
      </c>
      <c r="K74" s="11" t="s">
        <v>818</v>
      </c>
      <c r="N74" s="15"/>
    </row>
    <row r="75" spans="1:14" x14ac:dyDescent="0.35">
      <c r="A75" s="12" t="s">
        <v>94</v>
      </c>
      <c r="B75" s="12" t="s">
        <v>33</v>
      </c>
      <c r="C75" s="4">
        <v>48.588330999999997</v>
      </c>
      <c r="D75" s="4">
        <v>-3.8379340000000002</v>
      </c>
      <c r="E75" s="8">
        <v>1837</v>
      </c>
      <c r="F75" s="8">
        <v>1931</v>
      </c>
      <c r="G75" s="9">
        <f t="shared" si="1"/>
        <v>4</v>
      </c>
      <c r="H75" s="8" t="s">
        <v>95</v>
      </c>
      <c r="I75" s="9">
        <v>91</v>
      </c>
      <c r="J75" s="8" t="s">
        <v>810</v>
      </c>
      <c r="K75" s="11" t="s">
        <v>818</v>
      </c>
      <c r="N75" s="15"/>
    </row>
    <row r="76" spans="1:14" x14ac:dyDescent="0.35">
      <c r="A76" s="12" t="s">
        <v>96</v>
      </c>
      <c r="B76" s="12" t="s">
        <v>33</v>
      </c>
      <c r="C76" s="4">
        <v>48.725665999999997</v>
      </c>
      <c r="D76" s="4">
        <v>-3.982326</v>
      </c>
      <c r="E76" s="8">
        <v>1954</v>
      </c>
      <c r="F76" s="8">
        <v>1954</v>
      </c>
      <c r="G76" s="9">
        <f t="shared" si="1"/>
        <v>1</v>
      </c>
      <c r="H76" s="8" t="s">
        <v>31</v>
      </c>
      <c r="I76" s="9">
        <v>0</v>
      </c>
      <c r="J76" s="8" t="s">
        <v>782</v>
      </c>
      <c r="K76" s="11" t="s">
        <v>818</v>
      </c>
      <c r="N76" s="15"/>
    </row>
    <row r="77" spans="1:14" x14ac:dyDescent="0.35">
      <c r="A77" s="12" t="s">
        <v>97</v>
      </c>
      <c r="B77" s="12" t="s">
        <v>33</v>
      </c>
      <c r="C77" s="4">
        <v>48.598787000000002</v>
      </c>
      <c r="D77" s="4">
        <v>-4.5629939999999998</v>
      </c>
      <c r="E77" s="8">
        <v>1835</v>
      </c>
      <c r="F77" s="8">
        <v>1932</v>
      </c>
      <c r="G77" s="9">
        <f t="shared" si="1"/>
        <v>7</v>
      </c>
      <c r="H77" s="8" t="s">
        <v>98</v>
      </c>
      <c r="I77" s="9">
        <v>91</v>
      </c>
      <c r="J77" s="8" t="s">
        <v>810</v>
      </c>
      <c r="K77" s="11" t="s">
        <v>818</v>
      </c>
      <c r="N77" s="15"/>
    </row>
    <row r="78" spans="1:14" x14ac:dyDescent="0.35">
      <c r="A78" s="12" t="s">
        <v>99</v>
      </c>
      <c r="B78" s="12" t="s">
        <v>33</v>
      </c>
      <c r="C78" s="4">
        <v>48.518580999999998</v>
      </c>
      <c r="D78" s="4">
        <v>-4.7582240000000002</v>
      </c>
      <c r="E78" s="8">
        <v>1964</v>
      </c>
      <c r="F78" s="8">
        <v>1966</v>
      </c>
      <c r="G78" s="9">
        <f t="shared" si="1"/>
        <v>3</v>
      </c>
      <c r="H78" s="8" t="s">
        <v>31</v>
      </c>
      <c r="I78" s="9">
        <v>0</v>
      </c>
      <c r="J78" s="8" t="s">
        <v>810</v>
      </c>
      <c r="K78" s="11" t="s">
        <v>818</v>
      </c>
      <c r="N78" s="15"/>
    </row>
    <row r="79" spans="1:14" x14ac:dyDescent="0.35">
      <c r="A79" s="12" t="s">
        <v>100</v>
      </c>
      <c r="B79" s="12" t="s">
        <v>33</v>
      </c>
      <c r="C79" s="4">
        <v>48.454442</v>
      </c>
      <c r="D79" s="4">
        <v>-5.0961939999999997</v>
      </c>
      <c r="E79" s="8">
        <v>1816</v>
      </c>
      <c r="F79" s="8">
        <v>1818</v>
      </c>
      <c r="G79" s="9">
        <f t="shared" si="1"/>
        <v>3</v>
      </c>
      <c r="H79" s="8" t="s">
        <v>31</v>
      </c>
      <c r="I79" s="9">
        <v>0</v>
      </c>
      <c r="J79" s="8" t="s">
        <v>810</v>
      </c>
      <c r="K79" s="11" t="s">
        <v>818</v>
      </c>
      <c r="N79" s="15"/>
    </row>
    <row r="80" spans="1:14" x14ac:dyDescent="0.35">
      <c r="A80" s="12" t="s">
        <v>100</v>
      </c>
      <c r="B80" s="12" t="s">
        <v>33</v>
      </c>
      <c r="C80" s="4">
        <v>48.454442</v>
      </c>
      <c r="D80" s="4">
        <v>-5.0961939999999997</v>
      </c>
      <c r="E80" s="8">
        <v>1835</v>
      </c>
      <c r="F80" s="8">
        <v>1840</v>
      </c>
      <c r="G80" s="9">
        <f t="shared" si="1"/>
        <v>5</v>
      </c>
      <c r="H80" s="8">
        <v>1839</v>
      </c>
      <c r="I80" s="9">
        <v>1</v>
      </c>
      <c r="J80" s="8" t="s">
        <v>782</v>
      </c>
      <c r="K80" s="11" t="s">
        <v>818</v>
      </c>
      <c r="N80" s="15"/>
    </row>
    <row r="81" spans="1:14" x14ac:dyDescent="0.35">
      <c r="A81" s="12" t="s">
        <v>101</v>
      </c>
      <c r="B81" s="12" t="s">
        <v>33</v>
      </c>
      <c r="C81" s="4">
        <v>48.035325</v>
      </c>
      <c r="D81" s="4">
        <v>-4.8488680000000004</v>
      </c>
      <c r="E81" s="8">
        <v>1816</v>
      </c>
      <c r="F81" s="8">
        <v>1932</v>
      </c>
      <c r="G81" s="9">
        <f t="shared" si="1"/>
        <v>5</v>
      </c>
      <c r="H81" s="8" t="s">
        <v>102</v>
      </c>
      <c r="I81" s="9">
        <v>112</v>
      </c>
      <c r="J81" s="8" t="s">
        <v>810</v>
      </c>
      <c r="K81" s="11" t="s">
        <v>818</v>
      </c>
      <c r="N81" s="15"/>
    </row>
    <row r="82" spans="1:14" x14ac:dyDescent="0.35">
      <c r="A82" s="8" t="s">
        <v>103</v>
      </c>
      <c r="B82" s="12" t="s">
        <v>33</v>
      </c>
      <c r="C82" s="4">
        <v>48.397497000000001</v>
      </c>
      <c r="D82" s="4">
        <v>-4.9549849999999998</v>
      </c>
      <c r="E82" s="8">
        <v>1818</v>
      </c>
      <c r="F82" s="8">
        <v>1818</v>
      </c>
      <c r="G82" s="9">
        <f t="shared" si="1"/>
        <v>1</v>
      </c>
      <c r="H82" s="8" t="s">
        <v>31</v>
      </c>
      <c r="I82" s="9">
        <v>0</v>
      </c>
      <c r="J82" s="8" t="s">
        <v>810</v>
      </c>
      <c r="K82" s="11" t="s">
        <v>818</v>
      </c>
      <c r="N82" s="15"/>
    </row>
    <row r="83" spans="1:14" x14ac:dyDescent="0.35">
      <c r="A83" s="12" t="s">
        <v>104</v>
      </c>
      <c r="B83" s="12" t="s">
        <v>33</v>
      </c>
      <c r="C83" s="4">
        <v>48.314304</v>
      </c>
      <c r="D83" s="4">
        <v>-4.545337</v>
      </c>
      <c r="E83" s="8">
        <v>1948</v>
      </c>
      <c r="F83" s="8">
        <v>1948</v>
      </c>
      <c r="G83" s="9">
        <f t="shared" si="1"/>
        <v>1</v>
      </c>
      <c r="H83" s="8" t="s">
        <v>31</v>
      </c>
      <c r="I83" s="9">
        <v>0</v>
      </c>
      <c r="J83" s="8" t="s">
        <v>810</v>
      </c>
      <c r="K83" s="11" t="s">
        <v>818</v>
      </c>
      <c r="N83" s="15"/>
    </row>
    <row r="84" spans="1:14" x14ac:dyDescent="0.35">
      <c r="A84" s="12" t="s">
        <v>105</v>
      </c>
      <c r="B84" s="12" t="s">
        <v>33</v>
      </c>
      <c r="C84" s="4">
        <v>48.280343000000002</v>
      </c>
      <c r="D84" s="4">
        <v>-4.591119</v>
      </c>
      <c r="E84" s="8">
        <v>1816</v>
      </c>
      <c r="F84" s="8">
        <v>1816</v>
      </c>
      <c r="G84" s="9">
        <f t="shared" si="1"/>
        <v>1</v>
      </c>
      <c r="H84" s="8" t="s">
        <v>31</v>
      </c>
      <c r="I84" s="9">
        <v>0</v>
      </c>
      <c r="J84" s="8" t="s">
        <v>810</v>
      </c>
      <c r="K84" s="11" t="s">
        <v>818</v>
      </c>
      <c r="N84" s="15"/>
    </row>
    <row r="85" spans="1:14" x14ac:dyDescent="0.35">
      <c r="A85" s="12" t="s">
        <v>106</v>
      </c>
      <c r="B85" s="12" t="s">
        <v>33</v>
      </c>
      <c r="C85" s="4">
        <v>48.100650000000002</v>
      </c>
      <c r="D85" s="4">
        <v>-4.3413950000000003</v>
      </c>
      <c r="E85" s="8">
        <v>1817</v>
      </c>
      <c r="F85" s="8">
        <v>1954</v>
      </c>
      <c r="G85" s="9">
        <f t="shared" si="1"/>
        <v>25</v>
      </c>
      <c r="H85" s="8" t="s">
        <v>107</v>
      </c>
      <c r="I85" s="9">
        <v>113</v>
      </c>
      <c r="J85" s="8" t="s">
        <v>810</v>
      </c>
      <c r="K85" s="11" t="s">
        <v>818</v>
      </c>
      <c r="N85" s="15"/>
    </row>
    <row r="86" spans="1:14" x14ac:dyDescent="0.35">
      <c r="A86" s="12" t="s">
        <v>106</v>
      </c>
      <c r="B86" s="12" t="s">
        <v>33</v>
      </c>
      <c r="C86" s="4">
        <v>48.100650000000002</v>
      </c>
      <c r="D86" s="4">
        <v>-4.3413950000000003</v>
      </c>
      <c r="E86" s="8">
        <v>1835</v>
      </c>
      <c r="F86" s="8">
        <v>1840</v>
      </c>
      <c r="G86" s="9">
        <f t="shared" si="1"/>
        <v>6</v>
      </c>
      <c r="H86" s="8" t="s">
        <v>31</v>
      </c>
      <c r="I86" s="9">
        <v>0</v>
      </c>
      <c r="J86" s="8" t="s">
        <v>782</v>
      </c>
      <c r="K86" s="11" t="s">
        <v>818</v>
      </c>
      <c r="N86" s="15"/>
    </row>
    <row r="87" spans="1:14" x14ac:dyDescent="0.35">
      <c r="A87" s="12" t="s">
        <v>108</v>
      </c>
      <c r="B87" s="12" t="s">
        <v>33</v>
      </c>
      <c r="C87" s="4">
        <v>48.02158</v>
      </c>
      <c r="D87" s="4">
        <v>-4.5374790000000003</v>
      </c>
      <c r="E87" s="8">
        <v>1835</v>
      </c>
      <c r="F87" s="8">
        <v>1840</v>
      </c>
      <c r="G87" s="9">
        <f t="shared" si="1"/>
        <v>6</v>
      </c>
      <c r="H87" s="8" t="s">
        <v>31</v>
      </c>
      <c r="I87" s="9">
        <v>0</v>
      </c>
      <c r="J87" s="8" t="s">
        <v>782</v>
      </c>
      <c r="K87" s="11" t="s">
        <v>818</v>
      </c>
      <c r="N87" s="15"/>
    </row>
    <row r="88" spans="1:14" x14ac:dyDescent="0.35">
      <c r="A88" s="12" t="s">
        <v>108</v>
      </c>
      <c r="B88" s="12" t="s">
        <v>33</v>
      </c>
      <c r="C88" s="4">
        <v>48.02158</v>
      </c>
      <c r="D88" s="4">
        <v>-4.5374790000000003</v>
      </c>
      <c r="E88" s="8">
        <v>1902</v>
      </c>
      <c r="F88" s="8">
        <v>1960</v>
      </c>
      <c r="G88" s="9">
        <f t="shared" si="1"/>
        <v>5</v>
      </c>
      <c r="H88" s="8" t="s">
        <v>109</v>
      </c>
      <c r="I88" s="9">
        <v>54</v>
      </c>
      <c r="J88" s="8" t="s">
        <v>810</v>
      </c>
      <c r="K88" s="11" t="s">
        <v>818</v>
      </c>
      <c r="N88" s="15"/>
    </row>
    <row r="89" spans="1:14" x14ac:dyDescent="0.35">
      <c r="A89" s="12" t="s">
        <v>110</v>
      </c>
      <c r="B89" s="12" t="s">
        <v>33</v>
      </c>
      <c r="C89" s="4">
        <v>48.309806000000002</v>
      </c>
      <c r="D89" s="4">
        <v>-4.4993660000000002</v>
      </c>
      <c r="E89" s="8">
        <v>1954</v>
      </c>
      <c r="F89" s="8">
        <v>1967</v>
      </c>
      <c r="G89" s="9">
        <f t="shared" si="1"/>
        <v>5</v>
      </c>
      <c r="H89" s="8" t="s">
        <v>111</v>
      </c>
      <c r="I89" s="9">
        <v>9</v>
      </c>
      <c r="J89" s="8" t="s">
        <v>810</v>
      </c>
      <c r="K89" s="11" t="s">
        <v>818</v>
      </c>
      <c r="N89" s="15"/>
    </row>
    <row r="90" spans="1:14" x14ac:dyDescent="0.35">
      <c r="A90" s="12" t="s">
        <v>112</v>
      </c>
      <c r="B90" s="12" t="s">
        <v>33</v>
      </c>
      <c r="C90" s="4">
        <v>47.798085</v>
      </c>
      <c r="D90" s="4">
        <v>-4.3505719999999997</v>
      </c>
      <c r="E90" s="8">
        <v>1902</v>
      </c>
      <c r="F90" s="8">
        <v>1904</v>
      </c>
      <c r="G90" s="9">
        <f t="shared" si="1"/>
        <v>2</v>
      </c>
      <c r="H90" s="8">
        <v>1903</v>
      </c>
      <c r="I90" s="9">
        <v>1</v>
      </c>
      <c r="J90" s="8" t="s">
        <v>782</v>
      </c>
      <c r="K90" s="11" t="s">
        <v>818</v>
      </c>
      <c r="N90" s="15"/>
    </row>
    <row r="91" spans="1:14" x14ac:dyDescent="0.35">
      <c r="A91" s="12" t="s">
        <v>112</v>
      </c>
      <c r="B91" s="12" t="s">
        <v>33</v>
      </c>
      <c r="C91" s="4">
        <v>47.798085</v>
      </c>
      <c r="D91" s="4">
        <v>-4.3505719999999997</v>
      </c>
      <c r="E91" s="8">
        <v>1902</v>
      </c>
      <c r="F91" s="8">
        <v>1902</v>
      </c>
      <c r="G91" s="9">
        <f t="shared" si="1"/>
        <v>1</v>
      </c>
      <c r="H91" s="8" t="s">
        <v>31</v>
      </c>
      <c r="I91" s="9">
        <v>0</v>
      </c>
      <c r="J91" s="8" t="s">
        <v>811</v>
      </c>
      <c r="K91" s="11" t="s">
        <v>818</v>
      </c>
      <c r="N91" s="15"/>
    </row>
    <row r="92" spans="1:14" x14ac:dyDescent="0.35">
      <c r="A92" s="12" t="s">
        <v>113</v>
      </c>
      <c r="B92" s="12" t="s">
        <v>33</v>
      </c>
      <c r="C92" s="4">
        <v>47.841076000000001</v>
      </c>
      <c r="D92" s="4">
        <v>-4.1699089999999996</v>
      </c>
      <c r="E92" s="8">
        <v>1835</v>
      </c>
      <c r="F92" s="8">
        <v>1840</v>
      </c>
      <c r="G92" s="9">
        <f t="shared" si="1"/>
        <v>6</v>
      </c>
      <c r="H92" s="8" t="s">
        <v>31</v>
      </c>
      <c r="I92" s="9">
        <v>0</v>
      </c>
      <c r="J92" s="8" t="s">
        <v>782</v>
      </c>
      <c r="K92" s="11" t="s">
        <v>818</v>
      </c>
      <c r="N92" s="15"/>
    </row>
    <row r="93" spans="1:14" x14ac:dyDescent="0.35">
      <c r="A93" s="12" t="s">
        <v>114</v>
      </c>
      <c r="B93" s="12" t="s">
        <v>33</v>
      </c>
      <c r="C93" s="4">
        <v>47.871772</v>
      </c>
      <c r="D93" s="4">
        <v>-4.1117980000000003</v>
      </c>
      <c r="E93" s="8">
        <v>1903</v>
      </c>
      <c r="F93" s="8">
        <v>1903</v>
      </c>
      <c r="G93" s="9">
        <f t="shared" si="1"/>
        <v>1</v>
      </c>
      <c r="H93" s="8" t="s">
        <v>31</v>
      </c>
      <c r="I93" s="9">
        <v>0</v>
      </c>
      <c r="J93" s="8" t="s">
        <v>811</v>
      </c>
      <c r="K93" s="11" t="s">
        <v>818</v>
      </c>
      <c r="N93" s="15"/>
    </row>
    <row r="94" spans="1:14" x14ac:dyDescent="0.35">
      <c r="A94" s="12" t="s">
        <v>115</v>
      </c>
      <c r="B94" s="12" t="s">
        <v>33</v>
      </c>
      <c r="C94" s="4">
        <v>47.872734999999999</v>
      </c>
      <c r="D94" s="4">
        <v>-3.915165</v>
      </c>
      <c r="E94" s="8">
        <v>1819</v>
      </c>
      <c r="F94" s="8">
        <v>1905</v>
      </c>
      <c r="G94" s="9">
        <f t="shared" si="1"/>
        <v>3</v>
      </c>
      <c r="H94" s="8" t="s">
        <v>116</v>
      </c>
      <c r="I94" s="9">
        <v>84</v>
      </c>
      <c r="J94" s="8" t="s">
        <v>810</v>
      </c>
      <c r="K94" s="11" t="s">
        <v>818</v>
      </c>
      <c r="N94" s="15"/>
    </row>
    <row r="95" spans="1:14" x14ac:dyDescent="0.35">
      <c r="A95" s="12" t="s">
        <v>117</v>
      </c>
      <c r="B95" s="12" t="s">
        <v>33</v>
      </c>
      <c r="C95" s="4">
        <v>47.803963000000003</v>
      </c>
      <c r="D95" s="4">
        <v>-3.280789</v>
      </c>
      <c r="E95" s="8">
        <v>1902</v>
      </c>
      <c r="F95" s="8">
        <v>1902</v>
      </c>
      <c r="G95" s="9">
        <f t="shared" si="1"/>
        <v>1</v>
      </c>
      <c r="H95" s="8" t="s">
        <v>31</v>
      </c>
      <c r="I95" s="9">
        <v>0</v>
      </c>
      <c r="J95" s="8" t="s">
        <v>810</v>
      </c>
      <c r="K95" s="11" t="s">
        <v>818</v>
      </c>
      <c r="N95" s="15"/>
    </row>
    <row r="96" spans="1:14" x14ac:dyDescent="0.35">
      <c r="A96" s="12" t="s">
        <v>118</v>
      </c>
      <c r="B96" s="12" t="s">
        <v>33</v>
      </c>
      <c r="C96" s="4">
        <v>47.71651</v>
      </c>
      <c r="D96" s="4">
        <v>-3.958968</v>
      </c>
      <c r="E96" s="8">
        <v>1903</v>
      </c>
      <c r="F96" s="8">
        <v>1903</v>
      </c>
      <c r="G96" s="9">
        <f t="shared" si="1"/>
        <v>1</v>
      </c>
      <c r="H96" s="8" t="s">
        <v>31</v>
      </c>
      <c r="I96" s="9">
        <v>0</v>
      </c>
      <c r="J96" s="8" t="s">
        <v>810</v>
      </c>
      <c r="K96" s="11" t="s">
        <v>818</v>
      </c>
      <c r="N96" s="15"/>
    </row>
    <row r="97" spans="1:14" x14ac:dyDescent="0.35">
      <c r="A97" s="12" t="s">
        <v>119</v>
      </c>
      <c r="B97" s="12" t="s">
        <v>33</v>
      </c>
      <c r="C97" s="4">
        <v>47.739440000000002</v>
      </c>
      <c r="D97" s="4">
        <v>-3.3533050000000002</v>
      </c>
      <c r="E97" s="8">
        <v>1716</v>
      </c>
      <c r="F97" s="8">
        <v>1951</v>
      </c>
      <c r="G97" s="9">
        <f t="shared" si="1"/>
        <v>15</v>
      </c>
      <c r="H97" s="8" t="s">
        <v>120</v>
      </c>
      <c r="I97" s="9">
        <v>221</v>
      </c>
      <c r="J97" s="8" t="s">
        <v>810</v>
      </c>
      <c r="K97" s="11" t="s">
        <v>818</v>
      </c>
      <c r="N97" s="15"/>
    </row>
    <row r="98" spans="1:14" x14ac:dyDescent="0.35">
      <c r="A98" s="12" t="s">
        <v>119</v>
      </c>
      <c r="B98" s="12" t="s">
        <v>33</v>
      </c>
      <c r="C98" s="4">
        <v>47.739440000000002</v>
      </c>
      <c r="D98" s="4">
        <v>-3.3533050000000002</v>
      </c>
      <c r="E98" s="8">
        <v>1839</v>
      </c>
      <c r="F98" s="8">
        <v>1858</v>
      </c>
      <c r="G98" s="9">
        <f t="shared" si="1"/>
        <v>20</v>
      </c>
      <c r="H98" s="8" t="s">
        <v>31</v>
      </c>
      <c r="I98" s="9">
        <v>0</v>
      </c>
      <c r="J98" s="8" t="s">
        <v>782</v>
      </c>
      <c r="K98" s="11" t="s">
        <v>818</v>
      </c>
      <c r="N98" s="15"/>
    </row>
    <row r="99" spans="1:14" x14ac:dyDescent="0.35">
      <c r="A99" s="12" t="s">
        <v>121</v>
      </c>
      <c r="B99" s="12" t="s">
        <v>33</v>
      </c>
      <c r="C99" s="4">
        <v>47.711424000000001</v>
      </c>
      <c r="D99" s="4">
        <v>-3.356427</v>
      </c>
      <c r="E99" s="8">
        <v>1819</v>
      </c>
      <c r="F99" s="8">
        <v>1819</v>
      </c>
      <c r="G99" s="9">
        <f t="shared" si="1"/>
        <v>1</v>
      </c>
      <c r="H99" s="8" t="s">
        <v>31</v>
      </c>
      <c r="I99" s="9">
        <v>0</v>
      </c>
      <c r="J99" s="8" t="s">
        <v>782</v>
      </c>
      <c r="K99" s="11" t="s">
        <v>818</v>
      </c>
      <c r="N99" s="15"/>
    </row>
    <row r="100" spans="1:14" x14ac:dyDescent="0.35">
      <c r="A100" s="12" t="s">
        <v>122</v>
      </c>
      <c r="B100" s="12" t="s">
        <v>33</v>
      </c>
      <c r="C100" s="4">
        <v>47.643773000000003</v>
      </c>
      <c r="D100" s="4">
        <v>-3.4476330000000002</v>
      </c>
      <c r="E100" s="8">
        <v>1938</v>
      </c>
      <c r="F100" s="8">
        <v>1939</v>
      </c>
      <c r="G100" s="9">
        <f t="shared" si="1"/>
        <v>2</v>
      </c>
      <c r="H100" s="8" t="s">
        <v>31</v>
      </c>
      <c r="I100" s="9">
        <v>0</v>
      </c>
      <c r="J100" s="8" t="s">
        <v>810</v>
      </c>
      <c r="K100" s="11" t="s">
        <v>818</v>
      </c>
      <c r="N100" s="15"/>
    </row>
    <row r="101" spans="1:14" x14ac:dyDescent="0.35">
      <c r="A101" s="12" t="s">
        <v>123</v>
      </c>
      <c r="B101" s="12" t="s">
        <v>33</v>
      </c>
      <c r="C101" s="4">
        <v>47.477319000000001</v>
      </c>
      <c r="D101" s="4">
        <v>-3.1245660000000002</v>
      </c>
      <c r="E101" s="8">
        <v>1923</v>
      </c>
      <c r="F101" s="8">
        <v>1927</v>
      </c>
      <c r="G101" s="9">
        <f t="shared" si="1"/>
        <v>5</v>
      </c>
      <c r="H101" s="8" t="s">
        <v>31</v>
      </c>
      <c r="I101" s="9">
        <v>0</v>
      </c>
      <c r="J101" s="8" t="s">
        <v>810</v>
      </c>
      <c r="K101" s="11" t="s">
        <v>818</v>
      </c>
      <c r="N101" s="15"/>
    </row>
    <row r="102" spans="1:14" x14ac:dyDescent="0.35">
      <c r="A102" s="12" t="s">
        <v>124</v>
      </c>
      <c r="B102" s="12" t="s">
        <v>33</v>
      </c>
      <c r="C102" s="4">
        <v>47.347523000000002</v>
      </c>
      <c r="D102" s="4">
        <v>-3.1536270000000002</v>
      </c>
      <c r="E102" s="8">
        <v>1908</v>
      </c>
      <c r="F102" s="8">
        <v>1939</v>
      </c>
      <c r="G102" s="9">
        <f t="shared" si="1"/>
        <v>4</v>
      </c>
      <c r="H102" s="8" t="s">
        <v>125</v>
      </c>
      <c r="I102" s="9">
        <v>28</v>
      </c>
      <c r="J102" s="8" t="s">
        <v>810</v>
      </c>
      <c r="K102" s="11" t="s">
        <v>818</v>
      </c>
      <c r="N102" s="15"/>
    </row>
    <row r="103" spans="1:14" x14ac:dyDescent="0.35">
      <c r="A103" s="12" t="s">
        <v>126</v>
      </c>
      <c r="B103" s="12" t="s">
        <v>33</v>
      </c>
      <c r="C103" s="4">
        <v>46.727266999999998</v>
      </c>
      <c r="D103" s="4">
        <v>-2.3496869999999999</v>
      </c>
      <c r="E103" s="8">
        <v>1967</v>
      </c>
      <c r="F103" s="8">
        <v>1967</v>
      </c>
      <c r="G103" s="9">
        <f t="shared" si="1"/>
        <v>1</v>
      </c>
      <c r="H103" s="8" t="s">
        <v>31</v>
      </c>
      <c r="I103" s="9">
        <v>0</v>
      </c>
      <c r="J103" s="8" t="s">
        <v>810</v>
      </c>
      <c r="K103" s="11" t="s">
        <v>818</v>
      </c>
      <c r="N103" s="15"/>
    </row>
    <row r="104" spans="1:14" x14ac:dyDescent="0.35">
      <c r="A104" s="12" t="s">
        <v>127</v>
      </c>
      <c r="B104" s="12" t="s">
        <v>33</v>
      </c>
      <c r="C104" s="4">
        <v>47.293550000000003</v>
      </c>
      <c r="D104" s="4">
        <v>-2.5084629999999999</v>
      </c>
      <c r="E104" s="8">
        <v>1906</v>
      </c>
      <c r="F104" s="8">
        <v>1967</v>
      </c>
      <c r="G104" s="9">
        <f t="shared" si="1"/>
        <v>6</v>
      </c>
      <c r="H104" s="8" t="s">
        <v>128</v>
      </c>
      <c r="I104" s="9">
        <v>56</v>
      </c>
      <c r="J104" s="8" t="s">
        <v>810</v>
      </c>
      <c r="K104" s="11" t="s">
        <v>818</v>
      </c>
      <c r="N104" s="15"/>
    </row>
    <row r="105" spans="1:14" x14ac:dyDescent="0.35">
      <c r="A105" s="12" t="s">
        <v>129</v>
      </c>
      <c r="B105" s="12" t="s">
        <v>33</v>
      </c>
      <c r="C105" s="4">
        <v>47.290275000000001</v>
      </c>
      <c r="D105" s="4">
        <v>-2.0325980000000001</v>
      </c>
      <c r="E105" s="8">
        <v>1835</v>
      </c>
      <c r="F105" s="8">
        <v>1893</v>
      </c>
      <c r="G105" s="9">
        <f t="shared" si="1"/>
        <v>3</v>
      </c>
      <c r="H105" s="8" t="s">
        <v>130</v>
      </c>
      <c r="I105" s="9">
        <v>56</v>
      </c>
      <c r="J105" s="8" t="s">
        <v>782</v>
      </c>
      <c r="K105" s="11" t="s">
        <v>818</v>
      </c>
      <c r="N105" s="15"/>
    </row>
    <row r="106" spans="1:14" x14ac:dyDescent="0.35">
      <c r="A106" s="12" t="s">
        <v>131</v>
      </c>
      <c r="B106" s="12" t="s">
        <v>33</v>
      </c>
      <c r="C106" s="4">
        <v>46.892462000000002</v>
      </c>
      <c r="D106" s="4">
        <v>-2.1390169999999999</v>
      </c>
      <c r="E106" s="8">
        <v>1866</v>
      </c>
      <c r="F106" s="8">
        <v>1956</v>
      </c>
      <c r="G106" s="9">
        <f t="shared" si="1"/>
        <v>3</v>
      </c>
      <c r="H106" s="8" t="s">
        <v>132</v>
      </c>
      <c r="I106" s="9">
        <v>88</v>
      </c>
      <c r="J106" s="8" t="s">
        <v>810</v>
      </c>
      <c r="K106" s="11" t="s">
        <v>818</v>
      </c>
      <c r="N106" s="15"/>
    </row>
    <row r="107" spans="1:14" x14ac:dyDescent="0.35">
      <c r="A107" s="12" t="s">
        <v>133</v>
      </c>
      <c r="B107" s="12" t="s">
        <v>33</v>
      </c>
      <c r="C107" s="4">
        <v>46.694935999999998</v>
      </c>
      <c r="D107" s="4">
        <v>-1.9417409999999999</v>
      </c>
      <c r="E107" s="8">
        <v>1967</v>
      </c>
      <c r="F107" s="8">
        <v>1967</v>
      </c>
      <c r="G107" s="9">
        <f t="shared" si="1"/>
        <v>1</v>
      </c>
      <c r="H107" s="8" t="s">
        <v>31</v>
      </c>
      <c r="I107" s="9">
        <v>0</v>
      </c>
      <c r="J107" s="8" t="s">
        <v>810</v>
      </c>
      <c r="K107" s="11" t="s">
        <v>818</v>
      </c>
      <c r="N107" s="15"/>
    </row>
    <row r="108" spans="1:14" x14ac:dyDescent="0.35">
      <c r="A108" s="12" t="s">
        <v>134</v>
      </c>
      <c r="B108" s="12" t="s">
        <v>33</v>
      </c>
      <c r="C108" s="4">
        <v>46.49335</v>
      </c>
      <c r="D108" s="4">
        <v>-1.795185</v>
      </c>
      <c r="E108" s="8">
        <v>1824</v>
      </c>
      <c r="F108" s="8">
        <v>1967</v>
      </c>
      <c r="G108" s="9">
        <f t="shared" si="1"/>
        <v>3</v>
      </c>
      <c r="H108" s="8" t="s">
        <v>135</v>
      </c>
      <c r="I108" s="9">
        <v>141</v>
      </c>
      <c r="J108" s="8" t="s">
        <v>810</v>
      </c>
      <c r="K108" s="11" t="s">
        <v>818</v>
      </c>
      <c r="N108" s="15"/>
    </row>
    <row r="109" spans="1:14" x14ac:dyDescent="0.35">
      <c r="A109" s="12" t="s">
        <v>134</v>
      </c>
      <c r="B109" s="12" t="s">
        <v>33</v>
      </c>
      <c r="C109" s="4">
        <v>46.49335</v>
      </c>
      <c r="D109" s="4">
        <v>-1.795185</v>
      </c>
      <c r="E109" s="8">
        <v>1891</v>
      </c>
      <c r="F109" s="8">
        <v>1891</v>
      </c>
      <c r="G109" s="9">
        <f t="shared" si="1"/>
        <v>1</v>
      </c>
      <c r="H109" s="8" t="s">
        <v>31</v>
      </c>
      <c r="I109" s="9">
        <v>0</v>
      </c>
      <c r="J109" s="8" t="s">
        <v>782</v>
      </c>
      <c r="K109" s="11" t="s">
        <v>818</v>
      </c>
      <c r="N109" s="15"/>
    </row>
    <row r="110" spans="1:14" x14ac:dyDescent="0.35">
      <c r="A110" s="12" t="s">
        <v>136</v>
      </c>
      <c r="B110" s="12" t="s">
        <v>33</v>
      </c>
      <c r="C110" s="4">
        <v>46.20599</v>
      </c>
      <c r="D110" s="4">
        <v>-1.3679410000000001</v>
      </c>
      <c r="E110" s="8">
        <v>1963</v>
      </c>
      <c r="F110" s="8">
        <v>1963</v>
      </c>
      <c r="G110" s="9">
        <f t="shared" si="1"/>
        <v>1</v>
      </c>
      <c r="H110" s="8" t="s">
        <v>31</v>
      </c>
      <c r="I110" s="9">
        <v>0</v>
      </c>
      <c r="J110" s="8" t="s">
        <v>810</v>
      </c>
      <c r="K110" s="11" t="s">
        <v>818</v>
      </c>
      <c r="N110" s="15"/>
    </row>
    <row r="111" spans="1:14" x14ac:dyDescent="0.35">
      <c r="A111" s="12" t="s">
        <v>137</v>
      </c>
      <c r="B111" s="12" t="s">
        <v>33</v>
      </c>
      <c r="C111" s="9">
        <v>46.158031000000001</v>
      </c>
      <c r="D111" s="9">
        <v>-1.2216640000000001</v>
      </c>
      <c r="E111" s="8">
        <v>1885</v>
      </c>
      <c r="F111" s="8">
        <v>1889</v>
      </c>
      <c r="G111" s="9">
        <f t="shared" si="1"/>
        <v>5</v>
      </c>
      <c r="H111" s="8" t="s">
        <v>31</v>
      </c>
      <c r="I111" s="9">
        <v>0</v>
      </c>
      <c r="J111" s="8" t="s">
        <v>810</v>
      </c>
      <c r="K111" s="11" t="s">
        <v>818</v>
      </c>
      <c r="N111" s="15"/>
    </row>
    <row r="112" spans="1:14" x14ac:dyDescent="0.35">
      <c r="A112" s="12" t="s">
        <v>138</v>
      </c>
      <c r="B112" s="12" t="s">
        <v>33</v>
      </c>
      <c r="C112" s="9">
        <v>46.007249999999999</v>
      </c>
      <c r="D112" s="9">
        <v>-1.174269</v>
      </c>
      <c r="E112" s="8">
        <v>1960</v>
      </c>
      <c r="F112" s="8">
        <v>1964</v>
      </c>
      <c r="G112" s="9">
        <f t="shared" si="1"/>
        <v>2</v>
      </c>
      <c r="H112" s="8" t="s">
        <v>139</v>
      </c>
      <c r="I112" s="9">
        <v>3</v>
      </c>
      <c r="J112" s="8" t="s">
        <v>810</v>
      </c>
      <c r="K112" s="11" t="s">
        <v>818</v>
      </c>
      <c r="N112" s="15"/>
    </row>
    <row r="113" spans="1:14" x14ac:dyDescent="0.35">
      <c r="A113" s="12" t="s">
        <v>140</v>
      </c>
      <c r="B113" s="12" t="s">
        <v>33</v>
      </c>
      <c r="C113" s="9">
        <v>46.003768000000001</v>
      </c>
      <c r="D113" s="9">
        <v>-1.142781</v>
      </c>
      <c r="E113" s="8">
        <v>1867</v>
      </c>
      <c r="F113" s="8">
        <v>1867</v>
      </c>
      <c r="G113" s="9">
        <f t="shared" si="1"/>
        <v>0</v>
      </c>
      <c r="H113" s="8" t="s">
        <v>31</v>
      </c>
      <c r="I113" s="9">
        <v>1</v>
      </c>
      <c r="J113" s="8" t="s">
        <v>811</v>
      </c>
      <c r="K113" s="11" t="s">
        <v>818</v>
      </c>
      <c r="N113" s="15"/>
    </row>
    <row r="114" spans="1:14" x14ac:dyDescent="0.35">
      <c r="A114" s="12" t="s">
        <v>141</v>
      </c>
      <c r="B114" s="12" t="s">
        <v>33</v>
      </c>
      <c r="C114" s="9">
        <v>45.999690999999999</v>
      </c>
      <c r="D114" s="9">
        <v>-1.214251</v>
      </c>
      <c r="E114" s="8">
        <v>1876</v>
      </c>
      <c r="F114" s="8">
        <v>1908</v>
      </c>
      <c r="G114" s="9">
        <f t="shared" si="1"/>
        <v>13</v>
      </c>
      <c r="H114" s="8" t="s">
        <v>142</v>
      </c>
      <c r="I114" s="9">
        <v>20</v>
      </c>
      <c r="J114" s="8" t="s">
        <v>811</v>
      </c>
      <c r="K114" s="11" t="s">
        <v>818</v>
      </c>
      <c r="N114" s="15"/>
    </row>
    <row r="115" spans="1:14" x14ac:dyDescent="0.35">
      <c r="A115" s="12" t="s">
        <v>143</v>
      </c>
      <c r="B115" s="12" t="s">
        <v>33</v>
      </c>
      <c r="C115" s="4">
        <v>45.935276999999999</v>
      </c>
      <c r="D115" s="4">
        <v>-0.95655800000000002</v>
      </c>
      <c r="E115" s="8">
        <v>1811</v>
      </c>
      <c r="F115" s="8">
        <v>1858</v>
      </c>
      <c r="G115" s="9">
        <f t="shared" si="1"/>
        <v>28</v>
      </c>
      <c r="H115" s="8" t="s">
        <v>144</v>
      </c>
      <c r="I115" s="9">
        <v>20</v>
      </c>
      <c r="J115" s="8" t="s">
        <v>782</v>
      </c>
      <c r="K115" s="11" t="s">
        <v>818</v>
      </c>
      <c r="N115" s="15"/>
    </row>
    <row r="116" spans="1:14" x14ac:dyDescent="0.35">
      <c r="A116" s="12" t="s">
        <v>143</v>
      </c>
      <c r="B116" s="12" t="s">
        <v>33</v>
      </c>
      <c r="C116" s="4">
        <v>45.935276999999999</v>
      </c>
      <c r="D116" s="4">
        <v>-0.95655800000000002</v>
      </c>
      <c r="E116" s="8">
        <v>1859</v>
      </c>
      <c r="F116" s="8">
        <v>1918</v>
      </c>
      <c r="G116" s="9">
        <f t="shared" si="1"/>
        <v>60</v>
      </c>
      <c r="H116" s="8" t="s">
        <v>31</v>
      </c>
      <c r="I116" s="9">
        <v>0</v>
      </c>
      <c r="J116" s="8" t="s">
        <v>810</v>
      </c>
      <c r="K116" s="11" t="s">
        <v>818</v>
      </c>
      <c r="N116" s="15"/>
    </row>
    <row r="117" spans="1:14" x14ac:dyDescent="0.35">
      <c r="A117" s="12" t="s">
        <v>143</v>
      </c>
      <c r="B117" s="12" t="s">
        <v>33</v>
      </c>
      <c r="C117" s="4">
        <v>45.935276999999999</v>
      </c>
      <c r="D117" s="4">
        <v>-0.95655800000000002</v>
      </c>
      <c r="E117" s="8">
        <v>1859</v>
      </c>
      <c r="F117" s="8">
        <v>1918</v>
      </c>
      <c r="G117" s="9">
        <f t="shared" si="1"/>
        <v>44</v>
      </c>
      <c r="H117" s="8" t="s">
        <v>145</v>
      </c>
      <c r="I117" s="9">
        <v>16</v>
      </c>
      <c r="J117" s="8" t="s">
        <v>811</v>
      </c>
      <c r="K117" s="11" t="s">
        <v>818</v>
      </c>
      <c r="N117" s="15"/>
    </row>
    <row r="118" spans="1:14" x14ac:dyDescent="0.35">
      <c r="A118" s="12" t="s">
        <v>146</v>
      </c>
      <c r="B118" s="12" t="s">
        <v>33</v>
      </c>
      <c r="C118" s="4">
        <v>45.950153</v>
      </c>
      <c r="D118" s="4">
        <v>-1.0775790000000001</v>
      </c>
      <c r="E118" s="8">
        <v>1859</v>
      </c>
      <c r="F118" s="8">
        <v>1860</v>
      </c>
      <c r="G118" s="9">
        <f t="shared" si="1"/>
        <v>2</v>
      </c>
      <c r="H118" s="8" t="s">
        <v>31</v>
      </c>
      <c r="I118" s="9">
        <v>0</v>
      </c>
      <c r="J118" s="8" t="s">
        <v>782</v>
      </c>
      <c r="K118" s="11" t="s">
        <v>818</v>
      </c>
      <c r="N118" s="15"/>
    </row>
    <row r="119" spans="1:14" x14ac:dyDescent="0.35">
      <c r="A119" s="12" t="s">
        <v>147</v>
      </c>
      <c r="B119" s="12" t="s">
        <v>33</v>
      </c>
      <c r="C119" s="4">
        <v>45.957329999999999</v>
      </c>
      <c r="D119" s="4">
        <v>-0.99222100000000002</v>
      </c>
      <c r="E119" s="8">
        <v>1824</v>
      </c>
      <c r="F119" s="8">
        <v>1824</v>
      </c>
      <c r="G119" s="9">
        <f t="shared" si="1"/>
        <v>1</v>
      </c>
      <c r="H119" s="8" t="s">
        <v>31</v>
      </c>
      <c r="I119" s="9">
        <v>0</v>
      </c>
      <c r="J119" s="8" t="s">
        <v>810</v>
      </c>
      <c r="K119" s="11" t="s">
        <v>818</v>
      </c>
      <c r="N119" s="15"/>
    </row>
    <row r="120" spans="1:14" x14ac:dyDescent="0.35">
      <c r="A120" s="12" t="s">
        <v>148</v>
      </c>
      <c r="B120" s="12" t="s">
        <v>33</v>
      </c>
      <c r="C120" s="4">
        <v>45.856996000000002</v>
      </c>
      <c r="D120" s="4">
        <v>-1.1740710000000001</v>
      </c>
      <c r="E120" s="8">
        <v>1878</v>
      </c>
      <c r="F120" s="8">
        <v>1878</v>
      </c>
      <c r="G120" s="9">
        <f t="shared" si="1"/>
        <v>1</v>
      </c>
      <c r="H120" s="8" t="s">
        <v>31</v>
      </c>
      <c r="I120" s="9">
        <v>0</v>
      </c>
      <c r="J120" s="8" t="s">
        <v>810</v>
      </c>
      <c r="K120" s="11" t="s">
        <v>818</v>
      </c>
      <c r="N120" s="15"/>
    </row>
    <row r="121" spans="1:14" x14ac:dyDescent="0.35">
      <c r="A121" s="12" t="s">
        <v>149</v>
      </c>
      <c r="B121" s="12" t="s">
        <v>33</v>
      </c>
      <c r="C121" s="4">
        <v>46.212578999999998</v>
      </c>
      <c r="D121" s="4">
        <v>-0.82170900000000002</v>
      </c>
      <c r="E121" s="8">
        <v>1878</v>
      </c>
      <c r="F121" s="8">
        <v>1878</v>
      </c>
      <c r="G121" s="9">
        <f t="shared" si="1"/>
        <v>1</v>
      </c>
      <c r="H121" s="8" t="s">
        <v>31</v>
      </c>
      <c r="I121" s="9">
        <v>0</v>
      </c>
      <c r="J121" s="8" t="s">
        <v>810</v>
      </c>
      <c r="K121" s="11" t="s">
        <v>818</v>
      </c>
      <c r="N121" s="15"/>
    </row>
    <row r="122" spans="1:14" x14ac:dyDescent="0.35">
      <c r="A122" s="12" t="s">
        <v>150</v>
      </c>
      <c r="B122" s="12" t="s">
        <v>33</v>
      </c>
      <c r="C122" s="4">
        <v>45.693395000000002</v>
      </c>
      <c r="D122" s="4">
        <v>-1.2354000000000001</v>
      </c>
      <c r="E122" s="8">
        <v>1874</v>
      </c>
      <c r="F122" s="8">
        <v>1924</v>
      </c>
      <c r="G122" s="9">
        <f t="shared" si="1"/>
        <v>3</v>
      </c>
      <c r="H122" s="8" t="s">
        <v>151</v>
      </c>
      <c r="I122" s="9">
        <v>48</v>
      </c>
      <c r="J122" s="8" t="s">
        <v>810</v>
      </c>
      <c r="K122" s="11" t="s">
        <v>818</v>
      </c>
      <c r="N122" s="15"/>
    </row>
    <row r="123" spans="1:14" x14ac:dyDescent="0.35">
      <c r="A123" s="12" t="s">
        <v>152</v>
      </c>
      <c r="B123" s="12" t="s">
        <v>33</v>
      </c>
      <c r="C123" s="4">
        <v>45.959989</v>
      </c>
      <c r="D123" s="4">
        <v>-1.241784</v>
      </c>
      <c r="E123" s="8">
        <v>1878</v>
      </c>
      <c r="F123" s="8">
        <v>1964</v>
      </c>
      <c r="G123" s="9">
        <f t="shared" si="1"/>
        <v>3</v>
      </c>
      <c r="H123" s="8" t="s">
        <v>153</v>
      </c>
      <c r="I123" s="9">
        <v>84</v>
      </c>
      <c r="J123" s="8" t="s">
        <v>810</v>
      </c>
      <c r="K123" s="11" t="s">
        <v>818</v>
      </c>
      <c r="N123" s="15"/>
    </row>
    <row r="124" spans="1:14" x14ac:dyDescent="0.35">
      <c r="A124" s="12" t="s">
        <v>154</v>
      </c>
      <c r="B124" s="12" t="s">
        <v>33</v>
      </c>
      <c r="C124" s="4">
        <v>46.035539999999997</v>
      </c>
      <c r="D124" s="4">
        <v>-1.369747</v>
      </c>
      <c r="E124" s="8">
        <v>1882</v>
      </c>
      <c r="F124" s="8">
        <v>1882</v>
      </c>
      <c r="G124" s="9">
        <f t="shared" si="1"/>
        <v>1</v>
      </c>
      <c r="H124" s="8" t="s">
        <v>31</v>
      </c>
      <c r="I124" s="9">
        <v>0</v>
      </c>
      <c r="J124" s="8" t="s">
        <v>810</v>
      </c>
      <c r="K124" s="11" t="s">
        <v>818</v>
      </c>
      <c r="N124" s="15"/>
    </row>
    <row r="125" spans="1:14" x14ac:dyDescent="0.35">
      <c r="A125" s="12" t="s">
        <v>155</v>
      </c>
      <c r="B125" s="12" t="s">
        <v>33</v>
      </c>
      <c r="C125" s="4">
        <v>45.965671</v>
      </c>
      <c r="D125" s="4">
        <v>-1.2411000000000001</v>
      </c>
      <c r="E125" s="8">
        <v>1882</v>
      </c>
      <c r="F125" s="8">
        <v>1882</v>
      </c>
      <c r="G125" s="9">
        <f t="shared" si="1"/>
        <v>1</v>
      </c>
      <c r="H125" s="8" t="s">
        <v>31</v>
      </c>
      <c r="I125" s="9">
        <v>0</v>
      </c>
      <c r="J125" s="8" t="s">
        <v>810</v>
      </c>
      <c r="K125" s="11" t="s">
        <v>818</v>
      </c>
      <c r="N125" s="15"/>
    </row>
    <row r="126" spans="1:14" x14ac:dyDescent="0.35">
      <c r="A126" s="12" t="s">
        <v>156</v>
      </c>
      <c r="B126" s="12" t="s">
        <v>33</v>
      </c>
      <c r="C126" s="4">
        <v>45.884109000000002</v>
      </c>
      <c r="D126" s="4">
        <v>-1.1936990000000001</v>
      </c>
      <c r="E126" s="8">
        <v>1878</v>
      </c>
      <c r="F126" s="8">
        <v>1882</v>
      </c>
      <c r="G126" s="9">
        <f t="shared" si="1"/>
        <v>2</v>
      </c>
      <c r="H126" s="8" t="s">
        <v>157</v>
      </c>
      <c r="I126" s="9">
        <v>3</v>
      </c>
      <c r="J126" s="8" t="s">
        <v>810</v>
      </c>
      <c r="K126" s="11" t="s">
        <v>818</v>
      </c>
      <c r="N126" s="15"/>
    </row>
    <row r="127" spans="1:14" x14ac:dyDescent="0.35">
      <c r="A127" s="12" t="s">
        <v>158</v>
      </c>
      <c r="B127" s="12" t="s">
        <v>33</v>
      </c>
      <c r="C127" s="4">
        <v>45.899037</v>
      </c>
      <c r="D127" s="4">
        <v>-1.2975969999999999</v>
      </c>
      <c r="E127" s="8">
        <v>1882</v>
      </c>
      <c r="F127" s="8">
        <v>1882</v>
      </c>
      <c r="G127" s="9">
        <f t="shared" si="1"/>
        <v>1</v>
      </c>
      <c r="H127" s="8" t="s">
        <v>31</v>
      </c>
      <c r="I127" s="9">
        <v>0</v>
      </c>
      <c r="J127" s="8" t="s">
        <v>810</v>
      </c>
      <c r="K127" s="11" t="s">
        <v>818</v>
      </c>
      <c r="N127" s="15"/>
    </row>
    <row r="128" spans="1:14" x14ac:dyDescent="0.35">
      <c r="A128" s="12" t="s">
        <v>159</v>
      </c>
      <c r="B128" s="12" t="s">
        <v>33</v>
      </c>
      <c r="C128" s="4">
        <v>45.844937000000002</v>
      </c>
      <c r="D128" s="4">
        <v>-1.2088049999999999</v>
      </c>
      <c r="E128" s="8">
        <v>1946</v>
      </c>
      <c r="F128" s="8">
        <v>1946</v>
      </c>
      <c r="G128" s="9">
        <f t="shared" si="1"/>
        <v>1</v>
      </c>
      <c r="H128" s="8" t="s">
        <v>31</v>
      </c>
      <c r="I128" s="9">
        <v>0</v>
      </c>
      <c r="J128" s="8" t="s">
        <v>810</v>
      </c>
      <c r="K128" s="11" t="s">
        <v>818</v>
      </c>
      <c r="N128" s="15"/>
    </row>
    <row r="129" spans="1:14" x14ac:dyDescent="0.35">
      <c r="A129" s="12" t="s">
        <v>160</v>
      </c>
      <c r="B129" s="12" t="s">
        <v>33</v>
      </c>
      <c r="C129" s="4">
        <v>47.361910000000002</v>
      </c>
      <c r="D129" s="4">
        <v>-1.179082</v>
      </c>
      <c r="E129" s="8">
        <v>1813</v>
      </c>
      <c r="F129" s="8">
        <v>1813</v>
      </c>
      <c r="G129" s="9">
        <f t="shared" si="1"/>
        <v>1</v>
      </c>
      <c r="H129" s="8" t="s">
        <v>31</v>
      </c>
      <c r="I129" s="9">
        <v>0</v>
      </c>
      <c r="J129" s="8" t="s">
        <v>810</v>
      </c>
      <c r="K129" s="11" t="s">
        <v>818</v>
      </c>
      <c r="N129" s="15"/>
    </row>
    <row r="130" spans="1:14" x14ac:dyDescent="0.35">
      <c r="A130" s="12" t="s">
        <v>161</v>
      </c>
      <c r="B130" s="12" t="s">
        <v>33</v>
      </c>
      <c r="C130" s="4">
        <v>45.618830000000003</v>
      </c>
      <c r="D130" s="4">
        <v>-1.032014</v>
      </c>
      <c r="E130" s="8">
        <v>1812</v>
      </c>
      <c r="F130" s="8">
        <v>1924</v>
      </c>
      <c r="G130" s="9">
        <f t="shared" si="1"/>
        <v>9</v>
      </c>
      <c r="H130" s="8" t="s">
        <v>162</v>
      </c>
      <c r="I130" s="9">
        <v>104</v>
      </c>
      <c r="J130" s="8" t="s">
        <v>810</v>
      </c>
      <c r="K130" s="11" t="s">
        <v>818</v>
      </c>
      <c r="N130" s="15"/>
    </row>
    <row r="131" spans="1:14" x14ac:dyDescent="0.35">
      <c r="A131" s="12" t="s">
        <v>163</v>
      </c>
      <c r="B131" s="12" t="s">
        <v>33</v>
      </c>
      <c r="C131" s="4">
        <v>46.466222000000002</v>
      </c>
      <c r="D131" s="4">
        <v>-1.617497</v>
      </c>
      <c r="E131" s="8">
        <v>1878</v>
      </c>
      <c r="F131" s="8">
        <v>1892</v>
      </c>
      <c r="G131" s="9">
        <f t="shared" si="1"/>
        <v>2</v>
      </c>
      <c r="H131" s="8" t="s">
        <v>164</v>
      </c>
      <c r="I131" s="9">
        <v>13</v>
      </c>
      <c r="J131" s="8" t="s">
        <v>810</v>
      </c>
      <c r="K131" s="11" t="s">
        <v>818</v>
      </c>
      <c r="N131" s="15"/>
    </row>
    <row r="132" spans="1:14" x14ac:dyDescent="0.35">
      <c r="A132" s="12" t="s">
        <v>165</v>
      </c>
      <c r="B132" s="12" t="s">
        <v>33</v>
      </c>
      <c r="C132" s="4">
        <v>45.476430999999998</v>
      </c>
      <c r="D132" s="4">
        <v>-0.79508500000000004</v>
      </c>
      <c r="E132" s="8">
        <v>1868</v>
      </c>
      <c r="F132" s="8">
        <v>1892</v>
      </c>
      <c r="G132" s="9">
        <f t="shared" si="1"/>
        <v>3</v>
      </c>
      <c r="H132" s="8" t="s">
        <v>166</v>
      </c>
      <c r="I132" s="9">
        <v>22</v>
      </c>
      <c r="J132" s="8" t="s">
        <v>810</v>
      </c>
      <c r="K132" s="11" t="s">
        <v>818</v>
      </c>
      <c r="N132" s="15"/>
    </row>
    <row r="133" spans="1:14" x14ac:dyDescent="0.35">
      <c r="A133" s="12" t="s">
        <v>167</v>
      </c>
      <c r="B133" s="12" t="s">
        <v>33</v>
      </c>
      <c r="C133" s="4">
        <v>45.515571999999999</v>
      </c>
      <c r="D133" s="4">
        <v>-0.97394700000000001</v>
      </c>
      <c r="E133" s="8">
        <v>1949</v>
      </c>
      <c r="F133" s="8">
        <v>1950</v>
      </c>
      <c r="G133" s="9">
        <f t="shared" si="1"/>
        <v>2</v>
      </c>
      <c r="H133" s="8" t="s">
        <v>31</v>
      </c>
      <c r="I133" s="9">
        <v>0</v>
      </c>
      <c r="J133" s="8" t="s">
        <v>810</v>
      </c>
      <c r="K133" s="11" t="s">
        <v>818</v>
      </c>
      <c r="N133" s="15"/>
    </row>
    <row r="134" spans="1:14" x14ac:dyDescent="0.35">
      <c r="A134" s="12" t="s">
        <v>168</v>
      </c>
      <c r="B134" s="12" t="s">
        <v>33</v>
      </c>
      <c r="C134" s="4">
        <v>45.145063999999998</v>
      </c>
      <c r="D134" s="4">
        <v>-0.71898099999999998</v>
      </c>
      <c r="E134" s="8">
        <v>1892</v>
      </c>
      <c r="F134" s="8">
        <v>1892</v>
      </c>
      <c r="G134" s="9">
        <f t="shared" si="1"/>
        <v>1</v>
      </c>
      <c r="H134" s="8" t="s">
        <v>31</v>
      </c>
      <c r="I134" s="9">
        <v>0</v>
      </c>
      <c r="J134" s="8" t="s">
        <v>810</v>
      </c>
      <c r="K134" s="11" t="s">
        <v>818</v>
      </c>
      <c r="N134" s="15"/>
    </row>
    <row r="135" spans="1:14" x14ac:dyDescent="0.35">
      <c r="A135" s="12" t="s">
        <v>169</v>
      </c>
      <c r="B135" s="12" t="s">
        <v>33</v>
      </c>
      <c r="C135" s="4">
        <v>45.125233999999999</v>
      </c>
      <c r="D135" s="4">
        <v>-0.66584900000000002</v>
      </c>
      <c r="E135" s="8">
        <v>1825</v>
      </c>
      <c r="F135" s="8">
        <v>1892</v>
      </c>
      <c r="G135" s="9">
        <f t="shared" si="1"/>
        <v>2</v>
      </c>
      <c r="H135" s="8" t="s">
        <v>170</v>
      </c>
      <c r="I135" s="9">
        <v>66</v>
      </c>
      <c r="J135" s="8" t="s">
        <v>810</v>
      </c>
      <c r="K135" s="11" t="s">
        <v>818</v>
      </c>
      <c r="N135" s="15"/>
    </row>
    <row r="136" spans="1:14" x14ac:dyDescent="0.35">
      <c r="A136" s="12" t="s">
        <v>169</v>
      </c>
      <c r="B136" s="12" t="s">
        <v>33</v>
      </c>
      <c r="C136" s="4">
        <v>45.125233999999999</v>
      </c>
      <c r="D136" s="4">
        <v>-0.66584900000000002</v>
      </c>
      <c r="E136" s="8">
        <v>1874</v>
      </c>
      <c r="F136" s="8">
        <v>1874</v>
      </c>
      <c r="G136" s="9">
        <f t="shared" si="1"/>
        <v>1</v>
      </c>
      <c r="H136" s="8" t="s">
        <v>31</v>
      </c>
      <c r="I136" s="9">
        <v>0</v>
      </c>
      <c r="J136" s="8" t="s">
        <v>811</v>
      </c>
      <c r="K136" s="11" t="s">
        <v>818</v>
      </c>
      <c r="N136" s="15"/>
    </row>
    <row r="137" spans="1:14" x14ac:dyDescent="0.35">
      <c r="A137" s="12" t="s">
        <v>171</v>
      </c>
      <c r="B137" s="12" t="s">
        <v>33</v>
      </c>
      <c r="C137" s="4">
        <v>45.567906000000001</v>
      </c>
      <c r="D137" s="4">
        <v>-1.064014</v>
      </c>
      <c r="E137" s="8">
        <v>1874</v>
      </c>
      <c r="F137" s="8">
        <v>1892</v>
      </c>
      <c r="G137" s="9">
        <f t="shared" si="1"/>
        <v>2</v>
      </c>
      <c r="H137" s="8" t="s">
        <v>172</v>
      </c>
      <c r="I137" s="9">
        <v>17</v>
      </c>
      <c r="J137" s="8" t="s">
        <v>811</v>
      </c>
      <c r="K137" s="11" t="s">
        <v>818</v>
      </c>
      <c r="N137" s="15"/>
    </row>
    <row r="138" spans="1:14" x14ac:dyDescent="0.35">
      <c r="A138" s="12" t="s">
        <v>173</v>
      </c>
      <c r="B138" s="12" t="s">
        <v>33</v>
      </c>
      <c r="C138" s="4">
        <v>44.839246000000003</v>
      </c>
      <c r="D138" s="4">
        <v>-0.56729799999999997</v>
      </c>
      <c r="E138" s="8">
        <v>1825</v>
      </c>
      <c r="F138" s="8">
        <v>1874</v>
      </c>
      <c r="G138" s="9">
        <f t="shared" si="1"/>
        <v>2</v>
      </c>
      <c r="H138" s="8" t="s">
        <v>174</v>
      </c>
      <c r="I138" s="9">
        <v>48</v>
      </c>
      <c r="J138" s="8" t="s">
        <v>810</v>
      </c>
      <c r="K138" s="11" t="s">
        <v>818</v>
      </c>
      <c r="N138" s="15"/>
    </row>
    <row r="139" spans="1:14" x14ac:dyDescent="0.35">
      <c r="A139" s="12" t="s">
        <v>175</v>
      </c>
      <c r="B139" s="12" t="s">
        <v>33</v>
      </c>
      <c r="C139" s="4">
        <v>45.040447999999998</v>
      </c>
      <c r="D139" s="4">
        <v>-0.60406899999999997</v>
      </c>
      <c r="E139" s="8">
        <v>1813</v>
      </c>
      <c r="F139" s="8">
        <v>1825</v>
      </c>
      <c r="G139" s="9">
        <f t="shared" si="1"/>
        <v>2</v>
      </c>
      <c r="H139" s="8" t="s">
        <v>176</v>
      </c>
      <c r="I139" s="9">
        <v>11</v>
      </c>
      <c r="J139" s="8" t="s">
        <v>810</v>
      </c>
      <c r="K139" s="11" t="s">
        <v>818</v>
      </c>
      <c r="N139" s="15"/>
    </row>
    <row r="140" spans="1:14" x14ac:dyDescent="0.35">
      <c r="A140" s="12" t="s">
        <v>177</v>
      </c>
      <c r="B140" s="12" t="s">
        <v>33</v>
      </c>
      <c r="C140" s="4">
        <v>45.205176000000002</v>
      </c>
      <c r="D140" s="4">
        <v>-0.74901899999999999</v>
      </c>
      <c r="E140" s="8">
        <v>1867</v>
      </c>
      <c r="F140" s="8">
        <v>1892</v>
      </c>
      <c r="G140" s="9">
        <f t="shared" si="1"/>
        <v>4</v>
      </c>
      <c r="H140" s="8" t="s">
        <v>178</v>
      </c>
      <c r="I140" s="9">
        <v>22</v>
      </c>
      <c r="J140" s="8" t="s">
        <v>810</v>
      </c>
      <c r="K140" s="11" t="s">
        <v>818</v>
      </c>
      <c r="N140" s="15"/>
    </row>
    <row r="141" spans="1:14" x14ac:dyDescent="0.35">
      <c r="A141" s="12" t="s">
        <v>179</v>
      </c>
      <c r="B141" s="12" t="s">
        <v>33</v>
      </c>
      <c r="C141" s="4">
        <v>45.309538000000003</v>
      </c>
      <c r="D141" s="4">
        <v>-0.78239899999999996</v>
      </c>
      <c r="E141" s="8">
        <v>1812</v>
      </c>
      <c r="F141" s="8">
        <v>1892</v>
      </c>
      <c r="G141" s="9">
        <f t="shared" si="1"/>
        <v>5</v>
      </c>
      <c r="H141" s="8" t="s">
        <v>180</v>
      </c>
      <c r="I141" s="9">
        <v>76</v>
      </c>
      <c r="J141" s="8" t="s">
        <v>810</v>
      </c>
      <c r="K141" s="11" t="s">
        <v>818</v>
      </c>
      <c r="N141" s="15"/>
    </row>
    <row r="142" spans="1:14" x14ac:dyDescent="0.35">
      <c r="A142" s="12" t="s">
        <v>181</v>
      </c>
      <c r="B142" s="12" t="s">
        <v>33</v>
      </c>
      <c r="C142" s="4">
        <v>45.375498999999998</v>
      </c>
      <c r="D142" s="4">
        <v>-0.84513000000000005</v>
      </c>
      <c r="E142" s="8">
        <v>1874</v>
      </c>
      <c r="F142" s="8">
        <v>1892</v>
      </c>
      <c r="G142" s="9">
        <f t="shared" si="1"/>
        <v>2</v>
      </c>
      <c r="H142" s="8" t="s">
        <v>172</v>
      </c>
      <c r="I142" s="9">
        <v>17</v>
      </c>
      <c r="J142" s="8" t="s">
        <v>810</v>
      </c>
      <c r="K142" s="11" t="s">
        <v>818</v>
      </c>
      <c r="N142" s="15"/>
    </row>
    <row r="143" spans="1:14" x14ac:dyDescent="0.35">
      <c r="A143" s="12" t="s">
        <v>182</v>
      </c>
      <c r="B143" s="12" t="s">
        <v>33</v>
      </c>
      <c r="C143" s="4">
        <v>45.567230000000002</v>
      </c>
      <c r="D143" s="4">
        <v>-1.064748</v>
      </c>
      <c r="E143" s="8">
        <v>1868</v>
      </c>
      <c r="F143" s="8">
        <v>1961</v>
      </c>
      <c r="G143" s="9">
        <f t="shared" si="1"/>
        <v>5</v>
      </c>
      <c r="H143" s="8" t="s">
        <v>183</v>
      </c>
      <c r="I143" s="9">
        <v>89</v>
      </c>
      <c r="J143" s="8" t="s">
        <v>810</v>
      </c>
      <c r="K143" s="11" t="s">
        <v>818</v>
      </c>
      <c r="N143" s="15"/>
    </row>
    <row r="144" spans="1:14" x14ac:dyDescent="0.35">
      <c r="A144" s="12" t="s">
        <v>184</v>
      </c>
      <c r="B144" s="12" t="s">
        <v>33</v>
      </c>
      <c r="C144" s="4">
        <v>45.586212000000003</v>
      </c>
      <c r="D144" s="4">
        <v>-1.173341</v>
      </c>
      <c r="E144" s="8">
        <v>1812</v>
      </c>
      <c r="F144" s="8">
        <v>1924</v>
      </c>
      <c r="G144" s="9">
        <f t="shared" si="1"/>
        <v>9</v>
      </c>
      <c r="H144" s="8" t="s">
        <v>185</v>
      </c>
      <c r="I144" s="9">
        <v>104</v>
      </c>
      <c r="J144" s="8" t="s">
        <v>810</v>
      </c>
      <c r="K144" s="11" t="s">
        <v>818</v>
      </c>
      <c r="N144" s="15"/>
    </row>
    <row r="145" spans="1:14" x14ac:dyDescent="0.35">
      <c r="A145" s="12" t="s">
        <v>184</v>
      </c>
      <c r="B145" s="12" t="s">
        <v>33</v>
      </c>
      <c r="C145" s="4">
        <v>45.586212000000003</v>
      </c>
      <c r="D145" s="4">
        <v>-1.173341</v>
      </c>
      <c r="E145" s="8">
        <v>1912</v>
      </c>
      <c r="F145" s="8">
        <v>1917</v>
      </c>
      <c r="G145" s="9">
        <f t="shared" si="1"/>
        <v>6</v>
      </c>
      <c r="H145" s="8" t="s">
        <v>31</v>
      </c>
      <c r="I145" s="9">
        <v>0</v>
      </c>
      <c r="J145" s="8" t="s">
        <v>811</v>
      </c>
      <c r="K145" s="11" t="s">
        <v>818</v>
      </c>
      <c r="N145" s="15"/>
    </row>
    <row r="146" spans="1:14" x14ac:dyDescent="0.35">
      <c r="A146" s="12" t="s">
        <v>186</v>
      </c>
      <c r="B146" s="12" t="s">
        <v>33</v>
      </c>
      <c r="C146" s="4">
        <v>44.665306999999999</v>
      </c>
      <c r="D146" s="4">
        <v>-1.1923029999999999</v>
      </c>
      <c r="E146" s="8">
        <v>1825</v>
      </c>
      <c r="F146" s="8">
        <v>1931</v>
      </c>
      <c r="G146" s="9">
        <f t="shared" si="1"/>
        <v>5</v>
      </c>
      <c r="H146" s="8" t="s">
        <v>187</v>
      </c>
      <c r="I146" s="9">
        <v>102</v>
      </c>
      <c r="J146" s="8" t="s">
        <v>810</v>
      </c>
      <c r="K146" s="11" t="s">
        <v>818</v>
      </c>
      <c r="N146" s="15"/>
    </row>
    <row r="147" spans="1:14" x14ac:dyDescent="0.35">
      <c r="A147" s="12" t="s">
        <v>188</v>
      </c>
      <c r="B147" s="12" t="s">
        <v>33</v>
      </c>
      <c r="C147" s="4">
        <v>44.664963</v>
      </c>
      <c r="D147" s="4">
        <v>-1.1636249999999999</v>
      </c>
      <c r="E147" s="8">
        <v>1892</v>
      </c>
      <c r="F147" s="8">
        <v>1967</v>
      </c>
      <c r="G147" s="9">
        <f t="shared" si="1"/>
        <v>2</v>
      </c>
      <c r="H147" s="8" t="s">
        <v>189</v>
      </c>
      <c r="I147" s="9">
        <v>74</v>
      </c>
      <c r="J147" s="8" t="s">
        <v>810</v>
      </c>
      <c r="K147" s="11" t="s">
        <v>818</v>
      </c>
      <c r="N147" s="15"/>
    </row>
    <row r="148" spans="1:14" x14ac:dyDescent="0.35">
      <c r="A148" s="12" t="s">
        <v>190</v>
      </c>
      <c r="B148" s="12" t="s">
        <v>33</v>
      </c>
      <c r="C148" s="4">
        <v>44.599946000000003</v>
      </c>
      <c r="D148" s="4">
        <v>-1.2114860000000001</v>
      </c>
      <c r="E148" s="8">
        <v>1964</v>
      </c>
      <c r="F148" s="8">
        <v>1964</v>
      </c>
      <c r="G148" s="9">
        <f t="shared" si="1"/>
        <v>1</v>
      </c>
      <c r="H148" s="8" t="s">
        <v>31</v>
      </c>
      <c r="I148" s="9">
        <v>0</v>
      </c>
      <c r="J148" s="8" t="s">
        <v>810</v>
      </c>
      <c r="K148" s="11" t="s">
        <v>818</v>
      </c>
      <c r="N148" s="15"/>
    </row>
    <row r="149" spans="1:14" x14ac:dyDescent="0.35">
      <c r="A149" s="12" t="s">
        <v>191</v>
      </c>
      <c r="B149" s="12" t="s">
        <v>33</v>
      </c>
      <c r="C149" s="4">
        <v>43.522545000000001</v>
      </c>
      <c r="D149" s="4">
        <v>-1.4910859999999999</v>
      </c>
      <c r="E149" s="8">
        <v>1919</v>
      </c>
      <c r="F149" s="8">
        <v>1919</v>
      </c>
      <c r="G149" s="9">
        <f t="shared" si="1"/>
        <v>1</v>
      </c>
      <c r="H149" s="8" t="s">
        <v>31</v>
      </c>
      <c r="I149" s="9">
        <v>0</v>
      </c>
      <c r="J149" s="8" t="s">
        <v>810</v>
      </c>
      <c r="K149" s="11" t="s">
        <v>818</v>
      </c>
      <c r="N149" s="15"/>
    </row>
    <row r="150" spans="1:14" x14ac:dyDescent="0.35">
      <c r="A150" s="12" t="s">
        <v>191</v>
      </c>
      <c r="B150" s="12" t="s">
        <v>33</v>
      </c>
      <c r="C150" s="4">
        <v>43.522545000000001</v>
      </c>
      <c r="D150" s="4">
        <v>-1.4910859999999999</v>
      </c>
      <c r="E150" s="8">
        <v>1899</v>
      </c>
      <c r="F150" s="8">
        <v>1904</v>
      </c>
      <c r="G150" s="9">
        <f t="shared" si="1"/>
        <v>6</v>
      </c>
      <c r="H150" s="8" t="s">
        <v>31</v>
      </c>
      <c r="I150" s="9">
        <v>0</v>
      </c>
      <c r="J150" s="8" t="s">
        <v>782</v>
      </c>
      <c r="K150" s="11" t="s">
        <v>818</v>
      </c>
      <c r="N150" s="15"/>
    </row>
    <row r="151" spans="1:14" x14ac:dyDescent="0.35">
      <c r="A151" s="12" t="s">
        <v>192</v>
      </c>
      <c r="B151" s="12" t="s">
        <v>33</v>
      </c>
      <c r="C151" s="4">
        <v>43.387557000000001</v>
      </c>
      <c r="D151" s="4">
        <v>-1.6689099999999999</v>
      </c>
      <c r="E151" s="8">
        <v>1826</v>
      </c>
      <c r="F151" s="8">
        <v>1979</v>
      </c>
      <c r="G151" s="9">
        <f t="shared" si="1"/>
        <v>26</v>
      </c>
      <c r="H151" s="8" t="s">
        <v>193</v>
      </c>
      <c r="I151" s="9">
        <v>128</v>
      </c>
      <c r="J151" s="8" t="s">
        <v>810</v>
      </c>
      <c r="K151" s="11" t="s">
        <v>818</v>
      </c>
      <c r="N151" s="15"/>
    </row>
    <row r="152" spans="1:14" x14ac:dyDescent="0.35">
      <c r="A152" s="12" t="s">
        <v>194</v>
      </c>
      <c r="B152" s="12" t="s">
        <v>33</v>
      </c>
      <c r="C152" s="9">
        <v>43.395269999999996</v>
      </c>
      <c r="D152" s="9">
        <v>-1.6816420000000001</v>
      </c>
      <c r="E152" s="8">
        <v>1900</v>
      </c>
      <c r="F152" s="8">
        <v>1917</v>
      </c>
      <c r="G152" s="9">
        <f t="shared" si="1"/>
        <v>18</v>
      </c>
      <c r="H152" s="8" t="s">
        <v>31</v>
      </c>
      <c r="I152" s="9">
        <v>0</v>
      </c>
      <c r="J152" s="8" t="s">
        <v>811</v>
      </c>
      <c r="K152" s="11" t="s">
        <v>818</v>
      </c>
      <c r="N152" s="15"/>
    </row>
    <row r="153" spans="1:14" x14ac:dyDescent="0.35">
      <c r="A153" s="12" t="s">
        <v>195</v>
      </c>
      <c r="B153" s="12" t="s">
        <v>33</v>
      </c>
      <c r="C153" s="4">
        <v>43.494514000000002</v>
      </c>
      <c r="D153" s="4">
        <v>-1.4736659999999999</v>
      </c>
      <c r="E153" s="8">
        <v>1826</v>
      </c>
      <c r="F153" s="8">
        <v>1963</v>
      </c>
      <c r="G153" s="9">
        <f t="shared" si="1"/>
        <v>3</v>
      </c>
      <c r="H153" s="8" t="s">
        <v>196</v>
      </c>
      <c r="I153" s="9">
        <v>135</v>
      </c>
      <c r="J153" s="8" t="s">
        <v>810</v>
      </c>
      <c r="K153" s="11" t="s">
        <v>818</v>
      </c>
      <c r="N153" s="15"/>
    </row>
    <row r="154" spans="1:14" x14ac:dyDescent="0.35">
      <c r="A154" s="12" t="s">
        <v>197</v>
      </c>
      <c r="B154" s="12" t="s">
        <v>33</v>
      </c>
      <c r="C154" s="4">
        <v>43.461005999999998</v>
      </c>
      <c r="D154" s="4">
        <v>4.3350220000000004</v>
      </c>
      <c r="E154" s="8">
        <v>1958</v>
      </c>
      <c r="F154" s="8">
        <v>1960</v>
      </c>
      <c r="G154" s="9">
        <f t="shared" si="1"/>
        <v>3</v>
      </c>
      <c r="H154" s="8" t="s">
        <v>31</v>
      </c>
      <c r="I154" s="9">
        <v>0</v>
      </c>
      <c r="J154" s="8" t="s">
        <v>810</v>
      </c>
      <c r="K154" s="11" t="s">
        <v>818</v>
      </c>
      <c r="N154" s="15"/>
    </row>
    <row r="155" spans="1:14" x14ac:dyDescent="0.35">
      <c r="A155" s="12" t="s">
        <v>198</v>
      </c>
      <c r="B155" s="12" t="s">
        <v>33</v>
      </c>
      <c r="C155" s="4">
        <v>43.253667</v>
      </c>
      <c r="D155" s="4">
        <v>5.3237909999999999</v>
      </c>
      <c r="E155" s="8">
        <v>1937</v>
      </c>
      <c r="F155" s="8">
        <v>1937</v>
      </c>
      <c r="G155" s="9">
        <f t="shared" si="1"/>
        <v>1</v>
      </c>
      <c r="H155" s="8" t="s">
        <v>31</v>
      </c>
      <c r="I155" s="9">
        <v>0</v>
      </c>
      <c r="J155" s="8" t="s">
        <v>810</v>
      </c>
      <c r="K155" s="11" t="s">
        <v>818</v>
      </c>
      <c r="N155" s="15"/>
    </row>
    <row r="156" spans="1:14" x14ac:dyDescent="0.35">
      <c r="A156" s="12" t="s">
        <v>199</v>
      </c>
      <c r="B156" s="12" t="s">
        <v>33</v>
      </c>
      <c r="C156" s="4">
        <v>42.480808000000003</v>
      </c>
      <c r="D156" s="4">
        <v>3.1308099999999999</v>
      </c>
      <c r="E156" s="8">
        <v>1963</v>
      </c>
      <c r="F156" s="8">
        <v>1963</v>
      </c>
      <c r="G156" s="9">
        <f t="shared" si="1"/>
        <v>1</v>
      </c>
      <c r="H156" s="8" t="s">
        <v>31</v>
      </c>
      <c r="I156" s="9">
        <v>0</v>
      </c>
      <c r="J156" s="8" t="s">
        <v>810</v>
      </c>
      <c r="K156" s="11" t="s">
        <v>818</v>
      </c>
      <c r="N156" s="15"/>
    </row>
    <row r="157" spans="1:14" x14ac:dyDescent="0.35">
      <c r="A157" s="12" t="s">
        <v>200</v>
      </c>
      <c r="B157" s="12" t="s">
        <v>33</v>
      </c>
      <c r="C157" s="4">
        <v>42.521191999999999</v>
      </c>
      <c r="D157" s="4">
        <v>3.1138979999999998</v>
      </c>
      <c r="E157" s="8">
        <v>1895</v>
      </c>
      <c r="F157" s="8">
        <v>1951</v>
      </c>
      <c r="G157" s="9">
        <f t="shared" si="1"/>
        <v>3</v>
      </c>
      <c r="H157" s="8" t="s">
        <v>201</v>
      </c>
      <c r="I157" s="9">
        <v>54</v>
      </c>
      <c r="J157" s="8" t="s">
        <v>810</v>
      </c>
      <c r="K157" s="11" t="s">
        <v>818</v>
      </c>
      <c r="N157" s="15"/>
    </row>
    <row r="158" spans="1:14" x14ac:dyDescent="0.35">
      <c r="A158" s="12" t="s">
        <v>200</v>
      </c>
      <c r="B158" s="12" t="s">
        <v>33</v>
      </c>
      <c r="C158" s="4">
        <v>42.521191999999999</v>
      </c>
      <c r="D158" s="4">
        <v>3.1138979999999998</v>
      </c>
      <c r="E158" s="8">
        <v>1888</v>
      </c>
      <c r="F158" s="8">
        <v>1932</v>
      </c>
      <c r="G158" s="9">
        <f t="shared" si="1"/>
        <v>45</v>
      </c>
      <c r="H158" s="8" t="s">
        <v>31</v>
      </c>
      <c r="I158" s="9">
        <v>0</v>
      </c>
      <c r="J158" s="8" t="s">
        <v>782</v>
      </c>
      <c r="K158" s="11" t="s">
        <v>818</v>
      </c>
      <c r="N158" s="15"/>
    </row>
    <row r="159" spans="1:14" x14ac:dyDescent="0.35">
      <c r="A159" s="8" t="s">
        <v>202</v>
      </c>
      <c r="B159" s="12" t="s">
        <v>33</v>
      </c>
      <c r="C159" s="4">
        <v>43.396543000000001</v>
      </c>
      <c r="D159" s="4">
        <v>3.7016269999999998</v>
      </c>
      <c r="E159" s="8">
        <v>1975</v>
      </c>
      <c r="F159" s="8">
        <v>1979</v>
      </c>
      <c r="G159" s="9">
        <f t="shared" si="1"/>
        <v>5</v>
      </c>
      <c r="H159" s="8" t="s">
        <v>31</v>
      </c>
      <c r="I159" s="9">
        <v>0</v>
      </c>
      <c r="J159" s="8" t="s">
        <v>810</v>
      </c>
      <c r="K159" s="11" t="s">
        <v>818</v>
      </c>
      <c r="N159" s="15"/>
    </row>
    <row r="160" spans="1:14" x14ac:dyDescent="0.35">
      <c r="A160" s="12" t="s">
        <v>203</v>
      </c>
      <c r="B160" s="12" t="s">
        <v>33</v>
      </c>
      <c r="C160" s="4">
        <v>43.535618999999997</v>
      </c>
      <c r="D160" s="4">
        <v>4.1339639999999997</v>
      </c>
      <c r="E160" s="8">
        <v>1961</v>
      </c>
      <c r="F160" s="8">
        <v>1961</v>
      </c>
      <c r="G160" s="9">
        <f t="shared" si="1"/>
        <v>1</v>
      </c>
      <c r="H160" s="8" t="s">
        <v>31</v>
      </c>
      <c r="I160" s="9">
        <v>0</v>
      </c>
      <c r="J160" s="8" t="s">
        <v>810</v>
      </c>
      <c r="K160" s="11" t="s">
        <v>818</v>
      </c>
      <c r="N160" s="15"/>
    </row>
    <row r="161" spans="1:14" x14ac:dyDescent="0.35">
      <c r="A161" s="12" t="s">
        <v>204</v>
      </c>
      <c r="B161" s="12" t="s">
        <v>33</v>
      </c>
      <c r="C161" s="4">
        <v>43.396571999999999</v>
      </c>
      <c r="D161" s="4">
        <v>4.9841490000000004</v>
      </c>
      <c r="E161" s="8">
        <v>1956</v>
      </c>
      <c r="F161" s="8">
        <v>1975</v>
      </c>
      <c r="G161" s="9">
        <f t="shared" si="1"/>
        <v>20</v>
      </c>
      <c r="H161" s="8" t="s">
        <v>31</v>
      </c>
      <c r="I161" s="9">
        <v>0</v>
      </c>
      <c r="J161" s="8" t="s">
        <v>810</v>
      </c>
      <c r="K161" s="11" t="s">
        <v>818</v>
      </c>
      <c r="N161" s="15"/>
    </row>
    <row r="162" spans="1:14" x14ac:dyDescent="0.35">
      <c r="A162" s="12" t="s">
        <v>205</v>
      </c>
      <c r="B162" s="12" t="s">
        <v>33</v>
      </c>
      <c r="C162" s="4">
        <v>43.404598</v>
      </c>
      <c r="D162" s="4">
        <v>5.055301</v>
      </c>
      <c r="E162" s="8">
        <v>1895</v>
      </c>
      <c r="F162" s="8">
        <v>1983</v>
      </c>
      <c r="G162" s="9">
        <f t="shared" si="1"/>
        <v>30</v>
      </c>
      <c r="H162" s="8" t="s">
        <v>206</v>
      </c>
      <c r="I162" s="9">
        <v>59</v>
      </c>
      <c r="J162" s="8" t="s">
        <v>810</v>
      </c>
      <c r="K162" s="11" t="s">
        <v>818</v>
      </c>
      <c r="N162" s="15"/>
    </row>
    <row r="163" spans="1:14" x14ac:dyDescent="0.35">
      <c r="A163" s="12" t="s">
        <v>207</v>
      </c>
      <c r="B163" s="12" t="s">
        <v>33</v>
      </c>
      <c r="C163" s="4">
        <v>43.471798</v>
      </c>
      <c r="D163" s="4">
        <v>5.1638390000000003</v>
      </c>
      <c r="E163" s="8">
        <v>1966</v>
      </c>
      <c r="F163" s="8">
        <v>1966</v>
      </c>
      <c r="G163" s="9">
        <f t="shared" si="1"/>
        <v>1</v>
      </c>
      <c r="H163" s="8" t="s">
        <v>31</v>
      </c>
      <c r="I163" s="9">
        <v>0</v>
      </c>
      <c r="J163" s="8" t="s">
        <v>810</v>
      </c>
      <c r="K163" s="11" t="s">
        <v>818</v>
      </c>
      <c r="N163" s="15"/>
    </row>
    <row r="164" spans="1:14" x14ac:dyDescent="0.35">
      <c r="A164" s="12" t="s">
        <v>208</v>
      </c>
      <c r="B164" s="12" t="s">
        <v>33</v>
      </c>
      <c r="C164" s="4">
        <v>43.198531000000003</v>
      </c>
      <c r="D164" s="4">
        <v>5.2295280000000002</v>
      </c>
      <c r="E164" s="8">
        <v>1964</v>
      </c>
      <c r="F164" s="8">
        <v>1980</v>
      </c>
      <c r="G164" s="9">
        <f t="shared" si="1"/>
        <v>17</v>
      </c>
      <c r="H164" s="8" t="s">
        <v>31</v>
      </c>
      <c r="I164" s="9">
        <v>0</v>
      </c>
      <c r="J164" s="8" t="s">
        <v>811</v>
      </c>
      <c r="K164" s="11" t="s">
        <v>818</v>
      </c>
      <c r="N164" s="15"/>
    </row>
    <row r="165" spans="1:14" x14ac:dyDescent="0.35">
      <c r="A165" s="12" t="s">
        <v>209</v>
      </c>
      <c r="B165" s="12" t="s">
        <v>33</v>
      </c>
      <c r="C165" s="4">
        <v>43.12003</v>
      </c>
      <c r="D165" s="4">
        <v>5.9303999999999997</v>
      </c>
      <c r="E165" s="8">
        <v>1777</v>
      </c>
      <c r="F165" s="8">
        <v>1975</v>
      </c>
      <c r="G165" s="9">
        <f t="shared" si="1"/>
        <v>49</v>
      </c>
      <c r="H165" s="8" t="s">
        <v>210</v>
      </c>
      <c r="I165" s="9">
        <v>150</v>
      </c>
      <c r="J165" s="8" t="s">
        <v>810</v>
      </c>
      <c r="K165" s="11" t="s">
        <v>818</v>
      </c>
      <c r="N165" s="15"/>
    </row>
    <row r="166" spans="1:14" x14ac:dyDescent="0.35">
      <c r="A166" s="12" t="s">
        <v>209</v>
      </c>
      <c r="B166" s="12" t="s">
        <v>33</v>
      </c>
      <c r="C166" s="4">
        <v>43.12003</v>
      </c>
      <c r="D166" s="4">
        <v>5.9303999999999997</v>
      </c>
      <c r="E166" s="8">
        <v>1832</v>
      </c>
      <c r="F166" s="8">
        <v>1836</v>
      </c>
      <c r="G166" s="9">
        <f t="shared" si="1"/>
        <v>5</v>
      </c>
      <c r="H166" s="8" t="s">
        <v>31</v>
      </c>
      <c r="I166" s="9">
        <v>0</v>
      </c>
      <c r="J166" s="8" t="s">
        <v>782</v>
      </c>
      <c r="K166" s="11" t="s">
        <v>818</v>
      </c>
      <c r="N166" s="15"/>
    </row>
    <row r="167" spans="1:14" x14ac:dyDescent="0.35">
      <c r="A167" s="12" t="s">
        <v>211</v>
      </c>
      <c r="B167" s="12" t="s">
        <v>33</v>
      </c>
      <c r="C167" s="4">
        <v>43.111483999999997</v>
      </c>
      <c r="D167" s="4">
        <v>6.1925629999999998</v>
      </c>
      <c r="E167" s="8">
        <v>1954</v>
      </c>
      <c r="F167" s="8">
        <v>1954</v>
      </c>
      <c r="G167" s="9">
        <f t="shared" si="1"/>
        <v>1</v>
      </c>
      <c r="H167" s="8" t="s">
        <v>31</v>
      </c>
      <c r="I167" s="9">
        <v>0</v>
      </c>
      <c r="J167" s="8" t="s">
        <v>810</v>
      </c>
      <c r="K167" s="11" t="s">
        <v>818</v>
      </c>
      <c r="N167" s="15"/>
    </row>
    <row r="168" spans="1:14" x14ac:dyDescent="0.35">
      <c r="A168" s="12" t="s">
        <v>212</v>
      </c>
      <c r="B168" s="12" t="s">
        <v>33</v>
      </c>
      <c r="C168" s="4">
        <v>43.003911000000002</v>
      </c>
      <c r="D168" s="4">
        <v>6.19876</v>
      </c>
      <c r="E168" s="8">
        <v>1896</v>
      </c>
      <c r="F168" s="8">
        <v>1898</v>
      </c>
      <c r="G168" s="9">
        <f t="shared" si="1"/>
        <v>3</v>
      </c>
      <c r="H168" s="8" t="s">
        <v>31</v>
      </c>
      <c r="I168" s="9">
        <v>0</v>
      </c>
      <c r="J168" s="8" t="s">
        <v>810</v>
      </c>
      <c r="K168" s="11" t="s">
        <v>818</v>
      </c>
      <c r="N168" s="15"/>
    </row>
    <row r="169" spans="1:14" x14ac:dyDescent="0.35">
      <c r="A169" s="12" t="s">
        <v>213</v>
      </c>
      <c r="B169" s="12" t="s">
        <v>33</v>
      </c>
      <c r="C169" s="4">
        <v>43.690626000000002</v>
      </c>
      <c r="D169" s="4">
        <v>7.288252</v>
      </c>
      <c r="E169" s="8">
        <v>1896</v>
      </c>
      <c r="F169" s="8">
        <v>1990</v>
      </c>
      <c r="G169" s="9">
        <f t="shared" si="1"/>
        <v>38</v>
      </c>
      <c r="H169" s="8" t="s">
        <v>214</v>
      </c>
      <c r="I169" s="9">
        <v>57</v>
      </c>
      <c r="J169" s="8" t="s">
        <v>810</v>
      </c>
      <c r="K169" s="11" t="s">
        <v>818</v>
      </c>
      <c r="N169" s="15"/>
    </row>
    <row r="170" spans="1:14" x14ac:dyDescent="0.35">
      <c r="A170" s="12" t="s">
        <v>215</v>
      </c>
      <c r="B170" s="12" t="s">
        <v>33</v>
      </c>
      <c r="C170" s="4">
        <v>41.589970999999998</v>
      </c>
      <c r="D170" s="4">
        <v>9.2831969999999995</v>
      </c>
      <c r="E170" s="8">
        <v>1884</v>
      </c>
      <c r="F170" s="8">
        <v>1890</v>
      </c>
      <c r="G170" s="9">
        <f t="shared" si="1"/>
        <v>4</v>
      </c>
      <c r="H170" s="8" t="s">
        <v>216</v>
      </c>
      <c r="I170" s="9">
        <v>3</v>
      </c>
      <c r="J170" s="8" t="s">
        <v>810</v>
      </c>
      <c r="K170" s="11" t="s">
        <v>818</v>
      </c>
      <c r="N170" s="15"/>
    </row>
    <row r="171" spans="1:14" x14ac:dyDescent="0.35">
      <c r="A171" s="12" t="s">
        <v>217</v>
      </c>
      <c r="B171" s="12" t="s">
        <v>33</v>
      </c>
      <c r="C171" s="4">
        <v>42.694147000000001</v>
      </c>
      <c r="D171" s="4">
        <v>9.4539139999999993</v>
      </c>
      <c r="E171" s="8">
        <v>1957</v>
      </c>
      <c r="F171" s="8">
        <v>1957</v>
      </c>
      <c r="G171" s="9">
        <f t="shared" si="1"/>
        <v>1</v>
      </c>
      <c r="H171" s="8" t="s">
        <v>31</v>
      </c>
      <c r="I171" s="9">
        <v>0</v>
      </c>
      <c r="J171" s="8" t="s">
        <v>810</v>
      </c>
      <c r="K171" s="11" t="s">
        <v>818</v>
      </c>
      <c r="N171" s="15"/>
    </row>
    <row r="172" spans="1:14" x14ac:dyDescent="0.35">
      <c r="A172" s="12" t="s">
        <v>218</v>
      </c>
      <c r="B172" s="12" t="s">
        <v>33</v>
      </c>
      <c r="C172" s="4">
        <v>42.683129999999998</v>
      </c>
      <c r="D172" s="4">
        <v>9.3007460000000002</v>
      </c>
      <c r="E172" s="8">
        <v>1888</v>
      </c>
      <c r="F172" s="8">
        <v>1891</v>
      </c>
      <c r="G172" s="9">
        <f t="shared" si="1"/>
        <v>2</v>
      </c>
      <c r="H172" s="8" t="s">
        <v>219</v>
      </c>
      <c r="I172" s="9">
        <v>2</v>
      </c>
      <c r="J172" s="8" t="s">
        <v>810</v>
      </c>
      <c r="K172" s="11" t="s">
        <v>818</v>
      </c>
      <c r="N172" s="15"/>
    </row>
    <row r="173" spans="1:14" x14ac:dyDescent="0.35">
      <c r="A173" s="12" t="s">
        <v>220</v>
      </c>
      <c r="B173" s="12" t="s">
        <v>33</v>
      </c>
      <c r="C173" s="4">
        <v>42.564911000000002</v>
      </c>
      <c r="D173" s="4">
        <v>8.7594150000000006</v>
      </c>
      <c r="E173" s="8">
        <v>1977</v>
      </c>
      <c r="F173" s="8">
        <v>1977</v>
      </c>
      <c r="G173" s="9">
        <f t="shared" si="1"/>
        <v>1</v>
      </c>
      <c r="H173" s="8" t="s">
        <v>31</v>
      </c>
      <c r="I173" s="9">
        <v>0</v>
      </c>
      <c r="J173" s="8" t="s">
        <v>810</v>
      </c>
      <c r="K173" s="11" t="s">
        <v>818</v>
      </c>
      <c r="N173" s="15"/>
    </row>
    <row r="174" spans="1:14" x14ac:dyDescent="0.35">
      <c r="A174" s="12" t="s">
        <v>221</v>
      </c>
      <c r="B174" s="12" t="s">
        <v>33</v>
      </c>
      <c r="C174" s="4">
        <v>41.917740999999999</v>
      </c>
      <c r="D174" s="4">
        <v>8.7407039999999991</v>
      </c>
      <c r="E174" s="8">
        <v>1821</v>
      </c>
      <c r="F174" s="8">
        <v>1978</v>
      </c>
      <c r="G174" s="9">
        <f t="shared" si="1"/>
        <v>2</v>
      </c>
      <c r="H174" s="8" t="s">
        <v>222</v>
      </c>
      <c r="I174" s="9">
        <v>156</v>
      </c>
      <c r="J174" s="8" t="s">
        <v>810</v>
      </c>
      <c r="K174" s="11" t="s">
        <v>818</v>
      </c>
      <c r="N174" s="15"/>
    </row>
    <row r="175" spans="1:14" x14ac:dyDescent="0.35">
      <c r="A175" s="8" t="s">
        <v>223</v>
      </c>
      <c r="B175" s="8" t="s">
        <v>224</v>
      </c>
      <c r="C175" s="4">
        <v>49.178404</v>
      </c>
      <c r="D175" s="4">
        <v>-2.1102189999999998</v>
      </c>
      <c r="E175" s="8">
        <v>1832</v>
      </c>
      <c r="F175" s="8">
        <v>1950</v>
      </c>
      <c r="G175" s="9">
        <f t="shared" si="1"/>
        <v>3</v>
      </c>
      <c r="H175" s="8" t="s">
        <v>225</v>
      </c>
      <c r="I175" s="9">
        <v>116</v>
      </c>
      <c r="J175" s="8" t="s">
        <v>810</v>
      </c>
      <c r="K175" s="11" t="s">
        <v>818</v>
      </c>
      <c r="N175" s="15"/>
    </row>
    <row r="176" spans="1:14" x14ac:dyDescent="0.35">
      <c r="A176" s="8" t="s">
        <v>226</v>
      </c>
      <c r="B176" s="8" t="s">
        <v>224</v>
      </c>
      <c r="C176" s="4">
        <v>49.455216999999998</v>
      </c>
      <c r="D176" s="4">
        <v>-2.5341870000000002</v>
      </c>
      <c r="E176" s="8">
        <v>1832</v>
      </c>
      <c r="F176" s="8">
        <v>1950</v>
      </c>
      <c r="G176" s="9">
        <f t="shared" si="1"/>
        <v>5</v>
      </c>
      <c r="H176" s="8" t="s">
        <v>227</v>
      </c>
      <c r="I176" s="9">
        <v>114</v>
      </c>
      <c r="J176" s="8" t="s">
        <v>810</v>
      </c>
      <c r="K176" s="11" t="s">
        <v>818</v>
      </c>
      <c r="N176" s="15"/>
    </row>
    <row r="177" spans="1:14" x14ac:dyDescent="0.35">
      <c r="A177" s="12" t="s">
        <v>228</v>
      </c>
      <c r="B177" s="12" t="s">
        <v>224</v>
      </c>
      <c r="C177" s="4">
        <v>48.970900999999998</v>
      </c>
      <c r="D177" s="4">
        <v>-2.0618340000000002</v>
      </c>
      <c r="E177" s="8">
        <v>1888</v>
      </c>
      <c r="F177" s="8">
        <v>1888</v>
      </c>
      <c r="G177" s="9">
        <f t="shared" si="1"/>
        <v>1</v>
      </c>
      <c r="H177" s="8" t="s">
        <v>31</v>
      </c>
      <c r="I177" s="9">
        <v>0</v>
      </c>
      <c r="J177" s="8" t="s">
        <v>810</v>
      </c>
      <c r="K177" s="11" t="s">
        <v>818</v>
      </c>
      <c r="N177" s="15"/>
    </row>
    <row r="178" spans="1:14" x14ac:dyDescent="0.35">
      <c r="A178" s="12" t="s">
        <v>229</v>
      </c>
      <c r="B178" s="12" t="s">
        <v>230</v>
      </c>
      <c r="C178" s="4">
        <v>51.228524</v>
      </c>
      <c r="D178" s="4">
        <v>4.4024559999999999</v>
      </c>
      <c r="E178" s="8">
        <v>1799</v>
      </c>
      <c r="F178" s="8">
        <v>1803</v>
      </c>
      <c r="G178" s="9">
        <f t="shared" si="1"/>
        <v>2</v>
      </c>
      <c r="H178" s="8" t="s">
        <v>231</v>
      </c>
      <c r="I178" s="9">
        <v>3</v>
      </c>
      <c r="J178" s="8" t="s">
        <v>810</v>
      </c>
      <c r="K178" s="11" t="s">
        <v>818</v>
      </c>
      <c r="N178" s="15"/>
    </row>
    <row r="179" spans="1:14" x14ac:dyDescent="0.35">
      <c r="A179" s="8" t="s">
        <v>232</v>
      </c>
      <c r="B179" s="12" t="s">
        <v>230</v>
      </c>
      <c r="C179" s="4">
        <v>51.143439999999998</v>
      </c>
      <c r="D179" s="4">
        <v>2.7387790000000001</v>
      </c>
      <c r="E179" s="8">
        <v>1801</v>
      </c>
      <c r="F179" s="8">
        <v>1808</v>
      </c>
      <c r="G179" s="9">
        <f t="shared" si="1"/>
        <v>8</v>
      </c>
      <c r="H179" s="8" t="s">
        <v>31</v>
      </c>
      <c r="I179" s="9">
        <v>0</v>
      </c>
      <c r="J179" s="8" t="s">
        <v>810</v>
      </c>
      <c r="K179" s="11" t="s">
        <v>818</v>
      </c>
      <c r="N179" s="15"/>
    </row>
    <row r="180" spans="1:14" x14ac:dyDescent="0.35">
      <c r="A180" s="8" t="s">
        <v>233</v>
      </c>
      <c r="B180" s="12" t="s">
        <v>234</v>
      </c>
      <c r="C180" s="4">
        <v>51.393830000000001</v>
      </c>
      <c r="D180" s="4">
        <v>3.706744</v>
      </c>
      <c r="E180" s="8">
        <v>1811</v>
      </c>
      <c r="F180" s="8">
        <v>1811</v>
      </c>
      <c r="G180" s="9">
        <f t="shared" si="1"/>
        <v>1</v>
      </c>
      <c r="H180" s="8" t="s">
        <v>31</v>
      </c>
      <c r="I180" s="9">
        <v>0</v>
      </c>
      <c r="J180" s="8" t="s">
        <v>810</v>
      </c>
      <c r="K180" s="11" t="s">
        <v>818</v>
      </c>
      <c r="N180" s="15"/>
    </row>
    <row r="181" spans="1:14" x14ac:dyDescent="0.35">
      <c r="A181" s="8" t="s">
        <v>235</v>
      </c>
      <c r="B181" s="12" t="s">
        <v>234</v>
      </c>
      <c r="C181" s="4">
        <v>51.443021999999999</v>
      </c>
      <c r="D181" s="4">
        <v>3.594382</v>
      </c>
      <c r="E181" s="8">
        <v>1799</v>
      </c>
      <c r="F181" s="8">
        <v>1808</v>
      </c>
      <c r="G181" s="9">
        <f t="shared" si="1"/>
        <v>5</v>
      </c>
      <c r="H181" s="8" t="s">
        <v>236</v>
      </c>
      <c r="I181" s="9">
        <v>5</v>
      </c>
      <c r="J181" s="8" t="s">
        <v>810</v>
      </c>
      <c r="K181" s="11" t="s">
        <v>818</v>
      </c>
      <c r="N181" s="15"/>
    </row>
    <row r="182" spans="1:14" x14ac:dyDescent="0.35">
      <c r="A182" s="12" t="s">
        <v>237</v>
      </c>
      <c r="B182" s="12" t="s">
        <v>238</v>
      </c>
      <c r="C182" s="4">
        <v>53.890175999999997</v>
      </c>
      <c r="D182" s="4">
        <v>9.1410260000000001</v>
      </c>
      <c r="E182" s="8">
        <v>1811</v>
      </c>
      <c r="F182" s="8">
        <v>1811</v>
      </c>
      <c r="G182" s="9">
        <f t="shared" si="1"/>
        <v>1</v>
      </c>
      <c r="H182" s="8" t="s">
        <v>31</v>
      </c>
      <c r="I182" s="9">
        <v>0</v>
      </c>
      <c r="J182" s="8" t="s">
        <v>810</v>
      </c>
      <c r="K182" s="11" t="s">
        <v>818</v>
      </c>
      <c r="N182" s="15"/>
    </row>
    <row r="183" spans="1:14" x14ac:dyDescent="0.35">
      <c r="A183" s="12" t="s">
        <v>239</v>
      </c>
      <c r="B183" s="12" t="s">
        <v>238</v>
      </c>
      <c r="C183" s="9">
        <v>53.890380999999998</v>
      </c>
      <c r="D183" s="9">
        <v>8.6841790000000003</v>
      </c>
      <c r="E183" s="8">
        <v>1812</v>
      </c>
      <c r="F183" s="8">
        <v>1812</v>
      </c>
      <c r="G183" s="9">
        <f t="shared" si="1"/>
        <v>1</v>
      </c>
      <c r="H183" s="8" t="s">
        <v>31</v>
      </c>
      <c r="I183" s="9">
        <v>0</v>
      </c>
      <c r="J183" s="8" t="s">
        <v>810</v>
      </c>
      <c r="K183" s="11" t="s">
        <v>818</v>
      </c>
      <c r="N183" s="15"/>
    </row>
    <row r="184" spans="1:14" x14ac:dyDescent="0.35">
      <c r="A184" s="12" t="s">
        <v>240</v>
      </c>
      <c r="B184" s="12" t="s">
        <v>241</v>
      </c>
      <c r="C184" s="4">
        <v>78.302466999999993</v>
      </c>
      <c r="D184" s="4">
        <v>13.878593</v>
      </c>
      <c r="E184" s="8">
        <v>1892</v>
      </c>
      <c r="F184" s="8">
        <v>1892</v>
      </c>
      <c r="G184" s="9">
        <f t="shared" si="1"/>
        <v>1</v>
      </c>
      <c r="H184" s="8" t="s">
        <v>31</v>
      </c>
      <c r="I184" s="9">
        <v>0</v>
      </c>
      <c r="J184" s="8" t="s">
        <v>810</v>
      </c>
      <c r="K184" s="11" t="s">
        <v>818</v>
      </c>
      <c r="N184" s="15"/>
    </row>
    <row r="185" spans="1:14" x14ac:dyDescent="0.35">
      <c r="A185" s="12" t="s">
        <v>242</v>
      </c>
      <c r="B185" s="12" t="s">
        <v>243</v>
      </c>
      <c r="C185" s="9">
        <v>36.133462999999999</v>
      </c>
      <c r="D185" s="9">
        <v>-5.3552090000000003</v>
      </c>
      <c r="E185" s="8">
        <v>1854</v>
      </c>
      <c r="F185" s="8">
        <v>1855</v>
      </c>
      <c r="G185" s="9">
        <f t="shared" si="1"/>
        <v>2</v>
      </c>
      <c r="H185" s="8" t="s">
        <v>31</v>
      </c>
      <c r="I185" s="9">
        <v>0</v>
      </c>
      <c r="J185" s="8" t="s">
        <v>810</v>
      </c>
      <c r="K185" s="11" t="s">
        <v>818</v>
      </c>
      <c r="N185" s="15"/>
    </row>
    <row r="186" spans="1:14" x14ac:dyDescent="0.35">
      <c r="A186" s="12" t="s">
        <v>244</v>
      </c>
      <c r="B186" s="12" t="s">
        <v>30</v>
      </c>
      <c r="C186" s="4">
        <v>38.194481000000003</v>
      </c>
      <c r="D186" s="4">
        <v>15.569350999999999</v>
      </c>
      <c r="E186" s="8">
        <v>1858</v>
      </c>
      <c r="F186" s="8">
        <v>1858</v>
      </c>
      <c r="G186" s="9">
        <f t="shared" si="1"/>
        <v>1</v>
      </c>
      <c r="H186" s="8" t="s">
        <v>31</v>
      </c>
      <c r="I186" s="9">
        <v>0</v>
      </c>
      <c r="J186" s="8" t="s">
        <v>811</v>
      </c>
      <c r="K186" s="11" t="s">
        <v>818</v>
      </c>
      <c r="N186" s="15"/>
    </row>
    <row r="187" spans="1:14" x14ac:dyDescent="0.35">
      <c r="A187" s="8" t="s">
        <v>245</v>
      </c>
      <c r="B187" s="8" t="s">
        <v>782</v>
      </c>
      <c r="C187" s="4">
        <v>35.955260000000003</v>
      </c>
      <c r="D187" s="4">
        <v>-3.4097200000000001</v>
      </c>
      <c r="E187" s="8">
        <v>1961</v>
      </c>
      <c r="F187" s="8">
        <v>1962</v>
      </c>
      <c r="G187" s="9">
        <f t="shared" si="1"/>
        <v>2</v>
      </c>
      <c r="H187" s="8" t="s">
        <v>31</v>
      </c>
      <c r="I187" s="9">
        <v>0</v>
      </c>
      <c r="J187" s="8" t="s">
        <v>810</v>
      </c>
      <c r="K187" s="11" t="s">
        <v>818</v>
      </c>
      <c r="N187" s="15"/>
    </row>
    <row r="188" spans="1:14" x14ac:dyDescent="0.35">
      <c r="A188" s="8" t="s">
        <v>247</v>
      </c>
      <c r="B188" s="12" t="s">
        <v>248</v>
      </c>
      <c r="C188" s="4">
        <v>20.909174</v>
      </c>
      <c r="D188" s="4">
        <v>-17.04365</v>
      </c>
      <c r="E188" s="8">
        <v>1905</v>
      </c>
      <c r="F188" s="8">
        <v>1906</v>
      </c>
      <c r="G188" s="9">
        <f t="shared" si="1"/>
        <v>2</v>
      </c>
      <c r="H188" s="8" t="s">
        <v>31</v>
      </c>
      <c r="I188" s="9">
        <v>0</v>
      </c>
      <c r="J188" s="8" t="s">
        <v>782</v>
      </c>
      <c r="K188" s="11" t="s">
        <v>818</v>
      </c>
      <c r="N188" s="15"/>
    </row>
    <row r="189" spans="1:14" x14ac:dyDescent="0.35">
      <c r="A189" s="12" t="s">
        <v>249</v>
      </c>
      <c r="B189" s="12" t="s">
        <v>250</v>
      </c>
      <c r="C189" s="5">
        <v>11.6</v>
      </c>
      <c r="D189" s="5">
        <v>43.15</v>
      </c>
      <c r="E189" s="8">
        <v>1897</v>
      </c>
      <c r="F189" s="8">
        <v>1928</v>
      </c>
      <c r="G189" s="9">
        <f t="shared" si="1"/>
        <v>3</v>
      </c>
      <c r="H189" s="8" t="s">
        <v>251</v>
      </c>
      <c r="I189" s="9">
        <v>29</v>
      </c>
      <c r="J189" s="8" t="s">
        <v>810</v>
      </c>
      <c r="K189" s="11" t="s">
        <v>818</v>
      </c>
      <c r="N189" s="15"/>
    </row>
    <row r="190" spans="1:14" x14ac:dyDescent="0.35">
      <c r="A190" s="12" t="s">
        <v>249</v>
      </c>
      <c r="B190" s="12" t="s">
        <v>250</v>
      </c>
      <c r="C190" s="5">
        <v>11.6</v>
      </c>
      <c r="D190" s="5">
        <v>43.15</v>
      </c>
      <c r="E190" s="8">
        <v>1899</v>
      </c>
      <c r="F190" s="8">
        <v>1899</v>
      </c>
      <c r="G190" s="9">
        <f t="shared" si="1"/>
        <v>1</v>
      </c>
      <c r="H190" s="8" t="s">
        <v>31</v>
      </c>
      <c r="I190" s="9">
        <v>0</v>
      </c>
      <c r="J190" s="8" t="s">
        <v>811</v>
      </c>
      <c r="K190" s="11" t="s">
        <v>818</v>
      </c>
      <c r="N190" s="15"/>
    </row>
    <row r="191" spans="1:14" x14ac:dyDescent="0.35">
      <c r="A191" s="8" t="s">
        <v>782</v>
      </c>
      <c r="B191" s="12" t="s">
        <v>252</v>
      </c>
      <c r="C191" s="4">
        <v>5.616276</v>
      </c>
      <c r="D191" s="4">
        <v>48.728237</v>
      </c>
      <c r="E191" s="8">
        <v>1934</v>
      </c>
      <c r="F191" s="8">
        <v>1935</v>
      </c>
      <c r="G191" s="9">
        <f t="shared" si="1"/>
        <v>2</v>
      </c>
      <c r="H191" s="8" t="s">
        <v>31</v>
      </c>
      <c r="I191" s="9">
        <v>0</v>
      </c>
      <c r="J191" s="8" t="s">
        <v>810</v>
      </c>
      <c r="K191" s="11" t="s">
        <v>818</v>
      </c>
      <c r="N191" s="15"/>
    </row>
    <row r="192" spans="1:14" x14ac:dyDescent="0.35">
      <c r="A192" s="12" t="s">
        <v>253</v>
      </c>
      <c r="B192" s="12" t="s">
        <v>254</v>
      </c>
      <c r="C192" s="4">
        <v>31.191102000000001</v>
      </c>
      <c r="D192" s="4">
        <v>32.339058000000001</v>
      </c>
      <c r="E192" s="8">
        <v>1891</v>
      </c>
      <c r="F192" s="8">
        <v>1951</v>
      </c>
      <c r="G192" s="9">
        <f t="shared" si="1"/>
        <v>61</v>
      </c>
      <c r="H192" s="8" t="s">
        <v>31</v>
      </c>
      <c r="I192" s="9">
        <v>0</v>
      </c>
      <c r="J192" s="8" t="s">
        <v>810</v>
      </c>
      <c r="K192" s="11" t="s">
        <v>818</v>
      </c>
      <c r="N192" s="15"/>
    </row>
    <row r="193" spans="1:14" x14ac:dyDescent="0.35">
      <c r="A193" s="8" t="s">
        <v>782</v>
      </c>
      <c r="B193" s="12" t="s">
        <v>248</v>
      </c>
      <c r="C193" s="4">
        <v>18.733347999999999</v>
      </c>
      <c r="D193" s="4">
        <v>-16.120179</v>
      </c>
      <c r="E193" s="8">
        <v>1954</v>
      </c>
      <c r="F193" s="8">
        <v>1965</v>
      </c>
      <c r="G193" s="9">
        <f t="shared" si="1"/>
        <v>6</v>
      </c>
      <c r="H193" s="8" t="s">
        <v>255</v>
      </c>
      <c r="I193" s="9">
        <v>6</v>
      </c>
      <c r="J193" s="8" t="s">
        <v>810</v>
      </c>
      <c r="K193" s="11" t="s">
        <v>818</v>
      </c>
      <c r="N193" s="15"/>
    </row>
    <row r="194" spans="1:14" x14ac:dyDescent="0.35">
      <c r="A194" s="8" t="s">
        <v>782</v>
      </c>
      <c r="B194" s="12" t="s">
        <v>256</v>
      </c>
      <c r="C194" s="4">
        <v>33.916685999999999</v>
      </c>
      <c r="D194" s="4">
        <v>10.111281</v>
      </c>
      <c r="E194" s="8">
        <v>1881</v>
      </c>
      <c r="F194" s="8">
        <v>1952</v>
      </c>
      <c r="G194" s="9">
        <f t="shared" ref="G194:G213" si="2">(1+(F194-E194))-I194</f>
        <v>12</v>
      </c>
      <c r="H194" s="8" t="s">
        <v>257</v>
      </c>
      <c r="I194" s="9">
        <v>60</v>
      </c>
      <c r="J194" s="8" t="s">
        <v>810</v>
      </c>
      <c r="K194" s="11" t="s">
        <v>818</v>
      </c>
      <c r="N194" s="15"/>
    </row>
    <row r="195" spans="1:14" x14ac:dyDescent="0.35">
      <c r="A195" s="8" t="s">
        <v>258</v>
      </c>
      <c r="B195" s="12" t="s">
        <v>256</v>
      </c>
      <c r="C195" s="4">
        <v>37.276037000000002</v>
      </c>
      <c r="D195" s="4">
        <v>9.8762080000000001</v>
      </c>
      <c r="E195" s="8">
        <v>1890</v>
      </c>
      <c r="F195" s="8">
        <v>1955</v>
      </c>
      <c r="G195" s="9">
        <f t="shared" si="2"/>
        <v>24</v>
      </c>
      <c r="H195" s="8" t="s">
        <v>259</v>
      </c>
      <c r="I195" s="9">
        <v>42</v>
      </c>
      <c r="J195" s="8" t="s">
        <v>810</v>
      </c>
      <c r="K195" s="11" t="s">
        <v>818</v>
      </c>
      <c r="N195" s="15"/>
    </row>
    <row r="196" spans="1:14" x14ac:dyDescent="0.35">
      <c r="A196" s="12" t="s">
        <v>260</v>
      </c>
      <c r="B196" s="12" t="s">
        <v>256</v>
      </c>
      <c r="C196" s="4">
        <v>33.895395999999998</v>
      </c>
      <c r="D196" s="4">
        <v>10.116742</v>
      </c>
      <c r="E196" s="8">
        <v>1885</v>
      </c>
      <c r="F196" s="8">
        <v>1885</v>
      </c>
      <c r="G196" s="9">
        <f t="shared" si="2"/>
        <v>1</v>
      </c>
      <c r="H196" s="8" t="s">
        <v>31</v>
      </c>
      <c r="I196" s="9">
        <v>0</v>
      </c>
      <c r="J196" s="8" t="s">
        <v>810</v>
      </c>
      <c r="K196" s="11" t="s">
        <v>818</v>
      </c>
      <c r="N196" s="15"/>
    </row>
    <row r="197" spans="1:14" x14ac:dyDescent="0.35">
      <c r="A197" s="12" t="s">
        <v>261</v>
      </c>
      <c r="B197" s="12" t="s">
        <v>256</v>
      </c>
      <c r="C197" s="4">
        <v>34.727156000000001</v>
      </c>
      <c r="D197" s="4">
        <v>10.764077</v>
      </c>
      <c r="E197" s="8">
        <v>1884</v>
      </c>
      <c r="F197" s="8">
        <v>1949</v>
      </c>
      <c r="G197" s="9">
        <f t="shared" si="2"/>
        <v>3</v>
      </c>
      <c r="H197" s="8" t="s">
        <v>262</v>
      </c>
      <c r="I197" s="9">
        <v>63</v>
      </c>
      <c r="J197" s="8" t="s">
        <v>810</v>
      </c>
      <c r="K197" s="11" t="s">
        <v>818</v>
      </c>
      <c r="N197" s="15"/>
    </row>
    <row r="198" spans="1:14" x14ac:dyDescent="0.35">
      <c r="A198" s="12" t="s">
        <v>261</v>
      </c>
      <c r="B198" s="12" t="s">
        <v>256</v>
      </c>
      <c r="C198" s="4">
        <v>34.727156000000001</v>
      </c>
      <c r="D198" s="4">
        <v>10.764077</v>
      </c>
      <c r="E198" s="8">
        <v>1884</v>
      </c>
      <c r="F198" s="8">
        <v>1886</v>
      </c>
      <c r="G198" s="9">
        <f t="shared" si="2"/>
        <v>3</v>
      </c>
      <c r="H198" s="8" t="s">
        <v>31</v>
      </c>
      <c r="I198" s="9">
        <v>0</v>
      </c>
      <c r="J198" s="8" t="s">
        <v>811</v>
      </c>
      <c r="K198" s="11" t="s">
        <v>818</v>
      </c>
      <c r="N198" s="15"/>
    </row>
    <row r="199" spans="1:14" x14ac:dyDescent="0.35">
      <c r="A199" s="12" t="s">
        <v>261</v>
      </c>
      <c r="B199" s="12" t="s">
        <v>256</v>
      </c>
      <c r="C199" s="4">
        <v>34.727156000000001</v>
      </c>
      <c r="D199" s="4">
        <v>10.764077</v>
      </c>
      <c r="E199" s="8">
        <v>1946</v>
      </c>
      <c r="F199" s="8">
        <v>1947</v>
      </c>
      <c r="G199" s="9">
        <f t="shared" si="2"/>
        <v>2</v>
      </c>
      <c r="H199" s="8" t="s">
        <v>31</v>
      </c>
      <c r="I199" s="9">
        <v>0</v>
      </c>
      <c r="J199" s="8" t="s">
        <v>782</v>
      </c>
      <c r="K199" s="11" t="s">
        <v>818</v>
      </c>
      <c r="N199" s="15"/>
    </row>
    <row r="200" spans="1:14" x14ac:dyDescent="0.35">
      <c r="A200" s="12" t="s">
        <v>263</v>
      </c>
      <c r="B200" s="12" t="s">
        <v>256</v>
      </c>
      <c r="C200" s="4">
        <v>33.716064000000003</v>
      </c>
      <c r="D200" s="4">
        <v>10.741675000000001</v>
      </c>
      <c r="E200" s="8">
        <v>1933</v>
      </c>
      <c r="F200" s="8">
        <v>1933</v>
      </c>
      <c r="G200" s="9">
        <f t="shared" si="2"/>
        <v>1</v>
      </c>
      <c r="H200" s="8" t="s">
        <v>31</v>
      </c>
      <c r="I200" s="9">
        <v>0</v>
      </c>
      <c r="J200" s="8" t="s">
        <v>810</v>
      </c>
      <c r="K200" s="11" t="s">
        <v>818</v>
      </c>
      <c r="N200" s="15"/>
    </row>
    <row r="201" spans="1:14" x14ac:dyDescent="0.35">
      <c r="A201" s="8" t="s">
        <v>782</v>
      </c>
      <c r="B201" s="12" t="s">
        <v>264</v>
      </c>
      <c r="C201" s="4">
        <v>36.664124999999999</v>
      </c>
      <c r="D201" s="4">
        <v>5.3031030000000001</v>
      </c>
      <c r="E201" s="8">
        <v>1922</v>
      </c>
      <c r="F201" s="8">
        <v>1953</v>
      </c>
      <c r="G201" s="9">
        <f t="shared" si="2"/>
        <v>2</v>
      </c>
      <c r="H201" s="8" t="s">
        <v>265</v>
      </c>
      <c r="I201" s="9">
        <v>30</v>
      </c>
      <c r="J201" s="8" t="s">
        <v>810</v>
      </c>
      <c r="K201" s="11" t="s">
        <v>818</v>
      </c>
      <c r="N201" s="15"/>
    </row>
    <row r="202" spans="1:14" x14ac:dyDescent="0.35">
      <c r="A202" s="12" t="s">
        <v>266</v>
      </c>
      <c r="B202" s="12" t="s">
        <v>264</v>
      </c>
      <c r="C202" s="4">
        <v>35.854427999999999</v>
      </c>
      <c r="D202" s="4">
        <v>-0.30554300000000001</v>
      </c>
      <c r="E202" s="8">
        <v>1958</v>
      </c>
      <c r="F202" s="8">
        <v>1958</v>
      </c>
      <c r="G202" s="9">
        <f t="shared" si="2"/>
        <v>1</v>
      </c>
      <c r="H202" s="8" t="s">
        <v>31</v>
      </c>
      <c r="I202" s="9">
        <v>0</v>
      </c>
      <c r="J202" s="8" t="s">
        <v>810</v>
      </c>
      <c r="K202" s="11" t="s">
        <v>818</v>
      </c>
      <c r="N202" s="15"/>
    </row>
    <row r="203" spans="1:14" x14ac:dyDescent="0.35">
      <c r="A203" s="12" t="s">
        <v>267</v>
      </c>
      <c r="B203" s="12" t="s">
        <v>264</v>
      </c>
      <c r="C203" s="4">
        <v>35.713698999999998</v>
      </c>
      <c r="D203" s="4">
        <v>-0.65707000000000004</v>
      </c>
      <c r="E203" s="8">
        <v>1931</v>
      </c>
      <c r="F203" s="8">
        <v>1931</v>
      </c>
      <c r="G203" s="9">
        <f t="shared" si="2"/>
        <v>1</v>
      </c>
      <c r="H203" s="8" t="s">
        <v>31</v>
      </c>
      <c r="I203" s="9">
        <v>0</v>
      </c>
      <c r="J203" s="8" t="s">
        <v>810</v>
      </c>
      <c r="K203" s="11" t="s">
        <v>818</v>
      </c>
      <c r="N203" s="15"/>
    </row>
    <row r="204" spans="1:14" x14ac:dyDescent="0.35">
      <c r="A204" s="12" t="s">
        <v>268</v>
      </c>
      <c r="B204" s="12" t="s">
        <v>264</v>
      </c>
      <c r="C204" s="4">
        <v>36.750259999999997</v>
      </c>
      <c r="D204" s="4">
        <v>3.0959270000000001</v>
      </c>
      <c r="E204" s="8">
        <v>1843</v>
      </c>
      <c r="F204" s="8">
        <v>1850</v>
      </c>
      <c r="G204" s="9">
        <f t="shared" si="2"/>
        <v>5</v>
      </c>
      <c r="H204" s="8" t="s">
        <v>269</v>
      </c>
      <c r="I204" s="9">
        <v>3</v>
      </c>
      <c r="J204" s="8" t="s">
        <v>782</v>
      </c>
      <c r="K204" s="11" t="s">
        <v>818</v>
      </c>
      <c r="N204" s="15"/>
    </row>
    <row r="205" spans="1:14" x14ac:dyDescent="0.35">
      <c r="A205" s="12" t="s">
        <v>268</v>
      </c>
      <c r="B205" s="12" t="s">
        <v>264</v>
      </c>
      <c r="C205" s="4">
        <v>36.750259999999997</v>
      </c>
      <c r="D205" s="4">
        <v>3.0959270000000001</v>
      </c>
      <c r="E205" s="8">
        <v>1921</v>
      </c>
      <c r="F205" s="8">
        <v>1921</v>
      </c>
      <c r="G205" s="9">
        <f t="shared" si="2"/>
        <v>1</v>
      </c>
      <c r="H205" s="8" t="s">
        <v>31</v>
      </c>
      <c r="I205" s="9">
        <v>0</v>
      </c>
      <c r="J205" s="8" t="s">
        <v>810</v>
      </c>
      <c r="K205" s="11" t="s">
        <v>818</v>
      </c>
      <c r="N205" s="15"/>
    </row>
    <row r="206" spans="1:14" x14ac:dyDescent="0.35">
      <c r="A206" s="12" t="s">
        <v>270</v>
      </c>
      <c r="B206" s="12" t="s">
        <v>264</v>
      </c>
      <c r="C206" s="4">
        <v>36.752161000000001</v>
      </c>
      <c r="D206" s="4">
        <v>5.0884799999999997</v>
      </c>
      <c r="E206" s="8">
        <v>1958</v>
      </c>
      <c r="F206" s="8">
        <v>1958</v>
      </c>
      <c r="G206" s="9">
        <f t="shared" si="2"/>
        <v>1</v>
      </c>
      <c r="H206" s="8" t="s">
        <v>31</v>
      </c>
      <c r="I206" s="9">
        <v>0</v>
      </c>
      <c r="J206" s="8" t="s">
        <v>810</v>
      </c>
      <c r="K206" s="11" t="s">
        <v>818</v>
      </c>
      <c r="N206" s="15"/>
    </row>
    <row r="207" spans="1:14" x14ac:dyDescent="0.35">
      <c r="A207" s="12" t="s">
        <v>246</v>
      </c>
      <c r="B207" s="12" t="s">
        <v>271</v>
      </c>
      <c r="C207" s="4">
        <v>27.819375000000001</v>
      </c>
      <c r="D207" s="4">
        <v>-12.956125</v>
      </c>
      <c r="E207" s="8">
        <v>1905</v>
      </c>
      <c r="F207" s="8">
        <v>1955</v>
      </c>
      <c r="G207" s="9">
        <f t="shared" si="2"/>
        <v>6</v>
      </c>
      <c r="H207" s="8" t="s">
        <v>272</v>
      </c>
      <c r="I207" s="9">
        <v>45</v>
      </c>
      <c r="J207" s="8" t="s">
        <v>810</v>
      </c>
      <c r="K207" s="11" t="s">
        <v>818</v>
      </c>
      <c r="N207" s="15"/>
    </row>
    <row r="208" spans="1:14" x14ac:dyDescent="0.35">
      <c r="A208" s="12" t="s">
        <v>273</v>
      </c>
      <c r="B208" s="12" t="s">
        <v>271</v>
      </c>
      <c r="C208" s="4">
        <v>34.031115999999997</v>
      </c>
      <c r="D208" s="4">
        <v>-6.8446470000000001</v>
      </c>
      <c r="E208" s="8">
        <v>1913</v>
      </c>
      <c r="F208" s="8">
        <v>1939</v>
      </c>
      <c r="G208" s="9">
        <f t="shared" si="2"/>
        <v>8</v>
      </c>
      <c r="H208" s="8" t="s">
        <v>274</v>
      </c>
      <c r="I208" s="9">
        <v>19</v>
      </c>
      <c r="J208" s="8" t="s">
        <v>782</v>
      </c>
      <c r="K208" s="11" t="s">
        <v>818</v>
      </c>
      <c r="N208" s="15"/>
    </row>
    <row r="209" spans="1:14" x14ac:dyDescent="0.35">
      <c r="A209" s="12" t="s">
        <v>275</v>
      </c>
      <c r="B209" s="12" t="s">
        <v>271</v>
      </c>
      <c r="C209" s="4">
        <v>34.266834000000003</v>
      </c>
      <c r="D209" s="4">
        <v>-6.6571930000000004</v>
      </c>
      <c r="E209" s="8">
        <v>1913</v>
      </c>
      <c r="F209" s="8">
        <v>1954</v>
      </c>
      <c r="G209" s="9">
        <f t="shared" si="2"/>
        <v>3</v>
      </c>
      <c r="H209" s="8" t="s">
        <v>276</v>
      </c>
      <c r="I209" s="9">
        <v>39</v>
      </c>
      <c r="J209" s="8" t="s">
        <v>810</v>
      </c>
      <c r="K209" s="11" t="s">
        <v>818</v>
      </c>
      <c r="N209" s="15"/>
    </row>
    <row r="210" spans="1:14" x14ac:dyDescent="0.35">
      <c r="A210" s="12" t="s">
        <v>275</v>
      </c>
      <c r="B210" s="12" t="s">
        <v>271</v>
      </c>
      <c r="C210" s="4">
        <v>34.266834000000003</v>
      </c>
      <c r="D210" s="4">
        <v>-6.6571930000000004</v>
      </c>
      <c r="E210" s="8">
        <v>1953</v>
      </c>
      <c r="F210" s="8">
        <v>1953</v>
      </c>
      <c r="G210" s="9">
        <f t="shared" si="2"/>
        <v>1</v>
      </c>
      <c r="H210" s="8" t="s">
        <v>31</v>
      </c>
      <c r="I210" s="9">
        <v>0</v>
      </c>
      <c r="J210" s="8" t="s">
        <v>811</v>
      </c>
      <c r="K210" s="11" t="s">
        <v>818</v>
      </c>
      <c r="N210" s="15"/>
    </row>
    <row r="211" spans="1:14" x14ac:dyDescent="0.35">
      <c r="A211" s="12" t="s">
        <v>277</v>
      </c>
      <c r="B211" s="12" t="s">
        <v>271</v>
      </c>
      <c r="C211" s="4">
        <v>33.706567</v>
      </c>
      <c r="D211" s="4">
        <v>-7.3327229999999997</v>
      </c>
      <c r="E211" s="8">
        <v>1954</v>
      </c>
      <c r="F211" s="8">
        <v>1954</v>
      </c>
      <c r="G211" s="9">
        <f t="shared" si="2"/>
        <v>1</v>
      </c>
      <c r="H211" s="8" t="s">
        <v>31</v>
      </c>
      <c r="I211" s="9">
        <v>0</v>
      </c>
      <c r="J211" s="8" t="s">
        <v>810</v>
      </c>
      <c r="K211" s="11" t="s">
        <v>818</v>
      </c>
      <c r="N211" s="15"/>
    </row>
    <row r="212" spans="1:14" x14ac:dyDescent="0.35">
      <c r="A212" s="12" t="s">
        <v>278</v>
      </c>
      <c r="B212" s="12" t="s">
        <v>271</v>
      </c>
      <c r="C212" s="4">
        <v>33.607081000000001</v>
      </c>
      <c r="D212" s="4">
        <v>-7.6340750000000002</v>
      </c>
      <c r="E212" s="8">
        <v>1920</v>
      </c>
      <c r="F212" s="8">
        <v>1954</v>
      </c>
      <c r="G212" s="9">
        <f t="shared" si="2"/>
        <v>4</v>
      </c>
      <c r="H212" s="8" t="s">
        <v>279</v>
      </c>
      <c r="I212" s="9">
        <v>31</v>
      </c>
      <c r="J212" s="8" t="s">
        <v>810</v>
      </c>
      <c r="K212" s="11" t="s">
        <v>818</v>
      </c>
      <c r="N212" s="15"/>
    </row>
    <row r="213" spans="1:14" x14ac:dyDescent="0.35">
      <c r="A213" s="12" t="s">
        <v>280</v>
      </c>
      <c r="B213" s="12" t="s">
        <v>271</v>
      </c>
      <c r="C213" s="4">
        <v>33.256704999999997</v>
      </c>
      <c r="D213" s="4">
        <v>-8.4955610000000004</v>
      </c>
      <c r="E213" s="8">
        <v>1952</v>
      </c>
      <c r="F213" s="8">
        <v>1952</v>
      </c>
      <c r="G213" s="9">
        <f t="shared" si="2"/>
        <v>1</v>
      </c>
      <c r="H213" s="8" t="s">
        <v>31</v>
      </c>
      <c r="I213" s="9">
        <v>0</v>
      </c>
      <c r="J213" s="8" t="s">
        <v>810</v>
      </c>
      <c r="K213" s="11" t="s">
        <v>818</v>
      </c>
      <c r="N213" s="15"/>
    </row>
    <row r="214" spans="1:14" x14ac:dyDescent="0.35">
      <c r="A214" s="12" t="s">
        <v>281</v>
      </c>
      <c r="B214" s="12" t="s">
        <v>271</v>
      </c>
      <c r="C214" s="4">
        <v>32.313378999999998</v>
      </c>
      <c r="D214" s="4">
        <v>-9.2564499999999992</v>
      </c>
      <c r="E214" s="8">
        <v>1950</v>
      </c>
      <c r="F214" s="8">
        <v>1954</v>
      </c>
      <c r="G214" s="9">
        <f>(1+(F214-E214))-I214</f>
        <v>2</v>
      </c>
      <c r="H214" s="8" t="s">
        <v>282</v>
      </c>
      <c r="I214" s="9">
        <v>3</v>
      </c>
      <c r="J214" s="8" t="s">
        <v>810</v>
      </c>
      <c r="K214" s="11" t="s">
        <v>818</v>
      </c>
      <c r="N214" s="15"/>
    </row>
    <row r="215" spans="1:14" x14ac:dyDescent="0.35">
      <c r="A215" s="12" t="s">
        <v>283</v>
      </c>
      <c r="B215" s="12" t="s">
        <v>271</v>
      </c>
      <c r="C215" s="4">
        <v>31.508461</v>
      </c>
      <c r="D215" s="4">
        <v>-9.7740299999999998</v>
      </c>
      <c r="E215" s="8">
        <v>1920</v>
      </c>
      <c r="F215" s="8">
        <v>1920</v>
      </c>
      <c r="G215" s="9">
        <f t="shared" ref="G215:G278" si="3">(1+(F215-E215))-I215</f>
        <v>1</v>
      </c>
      <c r="H215" s="8" t="s">
        <v>31</v>
      </c>
      <c r="I215" s="9">
        <v>0</v>
      </c>
      <c r="J215" s="8" t="s">
        <v>810</v>
      </c>
      <c r="K215" s="11" t="s">
        <v>818</v>
      </c>
      <c r="N215" s="15"/>
    </row>
    <row r="216" spans="1:14" x14ac:dyDescent="0.35">
      <c r="A216" s="12" t="s">
        <v>284</v>
      </c>
      <c r="B216" s="12" t="s">
        <v>271</v>
      </c>
      <c r="C216" s="4">
        <v>30.419149999999998</v>
      </c>
      <c r="D216" s="4">
        <v>-9.6174859999999995</v>
      </c>
      <c r="E216" s="8">
        <v>1920</v>
      </c>
      <c r="F216" s="8">
        <v>1956</v>
      </c>
      <c r="G216" s="9">
        <f t="shared" si="3"/>
        <v>6</v>
      </c>
      <c r="H216" s="8" t="s">
        <v>285</v>
      </c>
      <c r="I216" s="9">
        <v>31</v>
      </c>
      <c r="J216" s="8" t="s">
        <v>810</v>
      </c>
      <c r="K216" s="11" t="s">
        <v>818</v>
      </c>
      <c r="N216" s="15"/>
    </row>
    <row r="217" spans="1:14" x14ac:dyDescent="0.35">
      <c r="A217" s="12" t="s">
        <v>284</v>
      </c>
      <c r="B217" s="12" t="s">
        <v>271</v>
      </c>
      <c r="C217" s="4">
        <v>30.419149999999998</v>
      </c>
      <c r="D217" s="4">
        <v>-9.6174859999999995</v>
      </c>
      <c r="E217" s="8">
        <v>1942</v>
      </c>
      <c r="F217" s="8">
        <v>1942</v>
      </c>
      <c r="G217" s="9">
        <f t="shared" si="3"/>
        <v>1</v>
      </c>
      <c r="H217" s="8" t="s">
        <v>31</v>
      </c>
      <c r="I217" s="9">
        <v>0</v>
      </c>
      <c r="J217" s="8" t="s">
        <v>782</v>
      </c>
      <c r="K217" s="11" t="s">
        <v>818</v>
      </c>
      <c r="N217" s="15"/>
    </row>
    <row r="218" spans="1:14" x14ac:dyDescent="0.35">
      <c r="A218" s="8" t="s">
        <v>782</v>
      </c>
      <c r="B218" s="12" t="s">
        <v>286</v>
      </c>
      <c r="C218" s="4">
        <v>15.602475999999999</v>
      </c>
      <c r="D218" s="4">
        <v>-16.651395000000001</v>
      </c>
      <c r="E218" s="8">
        <v>1958</v>
      </c>
      <c r="F218" s="8">
        <v>1965</v>
      </c>
      <c r="G218" s="9">
        <f t="shared" si="3"/>
        <v>5</v>
      </c>
      <c r="H218" s="8" t="s">
        <v>139</v>
      </c>
      <c r="I218" s="9">
        <v>3</v>
      </c>
      <c r="J218" s="8" t="s">
        <v>810</v>
      </c>
      <c r="K218" s="11" t="s">
        <v>818</v>
      </c>
      <c r="N218" s="15"/>
    </row>
    <row r="219" spans="1:14" x14ac:dyDescent="0.35">
      <c r="A219" s="12" t="s">
        <v>287</v>
      </c>
      <c r="B219" s="12" t="s">
        <v>286</v>
      </c>
      <c r="C219" s="4">
        <v>12.584379999999999</v>
      </c>
      <c r="D219" s="4">
        <v>-15.884218000000001</v>
      </c>
      <c r="E219" s="8">
        <v>1963</v>
      </c>
      <c r="F219" s="8">
        <v>1964</v>
      </c>
      <c r="G219" s="9">
        <f t="shared" si="3"/>
        <v>2</v>
      </c>
      <c r="H219" s="8" t="s">
        <v>31</v>
      </c>
      <c r="I219" s="9">
        <v>0</v>
      </c>
      <c r="J219" s="8" t="s">
        <v>810</v>
      </c>
      <c r="K219" s="11" t="s">
        <v>818</v>
      </c>
      <c r="N219" s="15"/>
    </row>
    <row r="220" spans="1:14" x14ac:dyDescent="0.35">
      <c r="A220" s="12" t="s">
        <v>288</v>
      </c>
      <c r="B220" s="12" t="s">
        <v>286</v>
      </c>
      <c r="C220" s="4">
        <v>14.415400999999999</v>
      </c>
      <c r="D220" s="4">
        <v>-16.983397</v>
      </c>
      <c r="E220" s="8">
        <v>1948</v>
      </c>
      <c r="F220" s="8">
        <v>1948</v>
      </c>
      <c r="G220" s="9">
        <f t="shared" si="3"/>
        <v>1</v>
      </c>
      <c r="H220" s="8" t="s">
        <v>31</v>
      </c>
      <c r="I220" s="9">
        <v>0</v>
      </c>
      <c r="J220" s="8" t="s">
        <v>810</v>
      </c>
      <c r="K220" s="11" t="s">
        <v>818</v>
      </c>
      <c r="N220" s="15"/>
    </row>
    <row r="221" spans="1:14" x14ac:dyDescent="0.35">
      <c r="A221" s="12" t="s">
        <v>289</v>
      </c>
      <c r="B221" s="12" t="s">
        <v>286</v>
      </c>
      <c r="C221" s="4">
        <v>14.683431000000001</v>
      </c>
      <c r="D221" s="4">
        <v>-17.430738999999999</v>
      </c>
      <c r="E221" s="8">
        <v>1889</v>
      </c>
      <c r="F221" s="8">
        <v>1932</v>
      </c>
      <c r="G221" s="9">
        <f t="shared" si="3"/>
        <v>21</v>
      </c>
      <c r="H221" s="8" t="s">
        <v>290</v>
      </c>
      <c r="I221" s="9">
        <v>23</v>
      </c>
      <c r="J221" s="8" t="s">
        <v>811</v>
      </c>
      <c r="K221" s="11" t="s">
        <v>818</v>
      </c>
      <c r="N221" s="15"/>
    </row>
    <row r="222" spans="1:14" x14ac:dyDescent="0.35">
      <c r="A222" s="12" t="s">
        <v>289</v>
      </c>
      <c r="B222" s="12" t="s">
        <v>286</v>
      </c>
      <c r="C222" s="4">
        <v>14.683431000000001</v>
      </c>
      <c r="D222" s="4">
        <v>-17.430738999999999</v>
      </c>
      <c r="E222" s="8">
        <v>1936</v>
      </c>
      <c r="F222" s="8">
        <v>1937</v>
      </c>
      <c r="G222" s="9">
        <f t="shared" si="3"/>
        <v>2</v>
      </c>
      <c r="H222" s="8" t="s">
        <v>31</v>
      </c>
      <c r="I222" s="9">
        <v>0</v>
      </c>
      <c r="J222" s="8" t="s">
        <v>810</v>
      </c>
      <c r="K222" s="11" t="s">
        <v>818</v>
      </c>
      <c r="N222" s="15"/>
    </row>
    <row r="223" spans="1:14" x14ac:dyDescent="0.35">
      <c r="A223" s="12" t="s">
        <v>291</v>
      </c>
      <c r="B223" s="12" t="s">
        <v>286</v>
      </c>
      <c r="C223" s="4">
        <v>14.712631</v>
      </c>
      <c r="D223" s="4">
        <v>-17.279129999999999</v>
      </c>
      <c r="E223" s="8">
        <v>1930</v>
      </c>
      <c r="F223" s="8">
        <v>1931</v>
      </c>
      <c r="G223" s="9">
        <f t="shared" si="3"/>
        <v>2</v>
      </c>
      <c r="H223" s="8" t="s">
        <v>31</v>
      </c>
      <c r="I223" s="9">
        <v>0</v>
      </c>
      <c r="J223" s="8" t="s">
        <v>810</v>
      </c>
      <c r="K223" s="11" t="s">
        <v>818</v>
      </c>
      <c r="N223" s="15"/>
    </row>
    <row r="224" spans="1:14" x14ac:dyDescent="0.35">
      <c r="A224" s="12" t="s">
        <v>292</v>
      </c>
      <c r="B224" s="12" t="s">
        <v>286</v>
      </c>
      <c r="C224" s="4">
        <v>14.130756999999999</v>
      </c>
      <c r="D224" s="4">
        <v>-16.080286999999998</v>
      </c>
      <c r="E224" s="8">
        <v>1930</v>
      </c>
      <c r="F224" s="8">
        <v>1931</v>
      </c>
      <c r="G224" s="9">
        <f t="shared" si="3"/>
        <v>2</v>
      </c>
      <c r="H224" s="8" t="s">
        <v>31</v>
      </c>
      <c r="I224" s="9">
        <v>0</v>
      </c>
      <c r="J224" s="8" t="s">
        <v>810</v>
      </c>
      <c r="K224" s="11" t="s">
        <v>818</v>
      </c>
      <c r="N224" s="15"/>
    </row>
    <row r="225" spans="1:14" x14ac:dyDescent="0.35">
      <c r="A225" s="8" t="s">
        <v>782</v>
      </c>
      <c r="B225" s="12" t="s">
        <v>293</v>
      </c>
      <c r="C225" s="4">
        <v>13.275131</v>
      </c>
      <c r="D225" s="4">
        <v>-16.799873000000002</v>
      </c>
      <c r="E225" s="8">
        <v>1964</v>
      </c>
      <c r="F225" s="8">
        <v>1965</v>
      </c>
      <c r="G225" s="9">
        <f t="shared" si="3"/>
        <v>2</v>
      </c>
      <c r="H225" s="8" t="s">
        <v>31</v>
      </c>
      <c r="I225" s="9">
        <v>0</v>
      </c>
      <c r="J225" s="8" t="s">
        <v>810</v>
      </c>
      <c r="K225" s="11" t="s">
        <v>818</v>
      </c>
      <c r="N225" s="15"/>
    </row>
    <row r="226" spans="1:14" x14ac:dyDescent="0.35">
      <c r="A226" s="8" t="s">
        <v>782</v>
      </c>
      <c r="B226" s="12" t="s">
        <v>294</v>
      </c>
      <c r="C226" s="4">
        <v>10.304403000000001</v>
      </c>
      <c r="D226" s="4">
        <v>-14.442499</v>
      </c>
      <c r="E226" s="8">
        <v>1947</v>
      </c>
      <c r="F226" s="8">
        <v>1959</v>
      </c>
      <c r="G226" s="9">
        <f t="shared" si="3"/>
        <v>6</v>
      </c>
      <c r="H226" s="8" t="s">
        <v>295</v>
      </c>
      <c r="I226" s="9">
        <v>7</v>
      </c>
      <c r="J226" s="8" t="s">
        <v>810</v>
      </c>
      <c r="K226" s="11" t="s">
        <v>818</v>
      </c>
      <c r="N226" s="15"/>
    </row>
    <row r="227" spans="1:14" x14ac:dyDescent="0.35">
      <c r="A227" s="12" t="s">
        <v>296</v>
      </c>
      <c r="B227" s="12" t="s">
        <v>294</v>
      </c>
      <c r="C227" s="4">
        <v>10.173278</v>
      </c>
      <c r="D227" s="4">
        <v>-14.029323</v>
      </c>
      <c r="E227" s="8">
        <v>1942</v>
      </c>
      <c r="F227" s="8">
        <v>1943</v>
      </c>
      <c r="G227" s="9">
        <f t="shared" si="3"/>
        <v>2</v>
      </c>
      <c r="H227" s="8" t="s">
        <v>31</v>
      </c>
      <c r="I227" s="9">
        <v>0</v>
      </c>
      <c r="J227" s="8" t="s">
        <v>782</v>
      </c>
      <c r="K227" s="11" t="s">
        <v>818</v>
      </c>
      <c r="N227" s="15"/>
    </row>
    <row r="228" spans="1:14" x14ac:dyDescent="0.35">
      <c r="A228" s="12" t="s">
        <v>297</v>
      </c>
      <c r="B228" s="12" t="s">
        <v>294</v>
      </c>
      <c r="C228" s="4">
        <v>9.5177350000000001</v>
      </c>
      <c r="D228" s="4">
        <v>-13.711266999999999</v>
      </c>
      <c r="E228" s="8">
        <v>1900</v>
      </c>
      <c r="F228" s="8">
        <v>1938</v>
      </c>
      <c r="G228" s="9">
        <f t="shared" si="3"/>
        <v>2</v>
      </c>
      <c r="H228" s="8" t="s">
        <v>298</v>
      </c>
      <c r="I228" s="9">
        <v>37</v>
      </c>
      <c r="J228" s="8" t="s">
        <v>811</v>
      </c>
      <c r="K228" s="11" t="s">
        <v>818</v>
      </c>
      <c r="N228" s="15"/>
    </row>
    <row r="229" spans="1:14" x14ac:dyDescent="0.35">
      <c r="A229" s="12" t="s">
        <v>297</v>
      </c>
      <c r="B229" s="12" t="s">
        <v>294</v>
      </c>
      <c r="C229" s="4">
        <v>9.5177350000000001</v>
      </c>
      <c r="D229" s="4">
        <v>-13.711266999999999</v>
      </c>
      <c r="E229" s="8">
        <v>1937</v>
      </c>
      <c r="F229" s="8">
        <v>1950</v>
      </c>
      <c r="G229" s="9">
        <f t="shared" si="3"/>
        <v>3</v>
      </c>
      <c r="H229" s="8" t="s">
        <v>299</v>
      </c>
      <c r="I229" s="9">
        <v>11</v>
      </c>
      <c r="J229" s="8" t="s">
        <v>810</v>
      </c>
      <c r="K229" s="11" t="s">
        <v>818</v>
      </c>
      <c r="N229" s="15"/>
    </row>
    <row r="230" spans="1:14" x14ac:dyDescent="0.35">
      <c r="A230" s="12" t="s">
        <v>300</v>
      </c>
      <c r="B230" s="12" t="s">
        <v>294</v>
      </c>
      <c r="C230" s="4">
        <v>9.7770949999999992</v>
      </c>
      <c r="D230" s="4">
        <v>-13.522747000000001</v>
      </c>
      <c r="E230" s="8">
        <v>1942</v>
      </c>
      <c r="F230" s="8">
        <v>1943</v>
      </c>
      <c r="G230" s="9">
        <f t="shared" si="3"/>
        <v>2</v>
      </c>
      <c r="H230" s="8" t="s">
        <v>31</v>
      </c>
      <c r="I230" s="9">
        <v>0</v>
      </c>
      <c r="J230" s="8" t="s">
        <v>810</v>
      </c>
      <c r="K230" s="11" t="s">
        <v>818</v>
      </c>
      <c r="N230" s="15"/>
    </row>
    <row r="231" spans="1:14" x14ac:dyDescent="0.35">
      <c r="A231" s="8" t="s">
        <v>782</v>
      </c>
      <c r="B231" s="12" t="s">
        <v>301</v>
      </c>
      <c r="C231" s="4">
        <v>5.315493</v>
      </c>
      <c r="D231" s="4">
        <v>-4.3874360000000001</v>
      </c>
      <c r="E231" s="8">
        <v>1961</v>
      </c>
      <c r="F231" s="8">
        <v>1965</v>
      </c>
      <c r="G231" s="9">
        <f t="shared" si="3"/>
        <v>5</v>
      </c>
      <c r="H231" s="8" t="s">
        <v>31</v>
      </c>
      <c r="I231" s="9">
        <v>0</v>
      </c>
      <c r="J231" s="8" t="s">
        <v>810</v>
      </c>
      <c r="K231" s="11" t="s">
        <v>818</v>
      </c>
      <c r="N231" s="15"/>
    </row>
    <row r="232" spans="1:14" x14ac:dyDescent="0.35">
      <c r="A232" s="12" t="s">
        <v>302</v>
      </c>
      <c r="B232" s="12" t="s">
        <v>301</v>
      </c>
      <c r="C232" s="4">
        <v>5.2880700000000003</v>
      </c>
      <c r="D232" s="4">
        <v>-3.9965199999999999</v>
      </c>
      <c r="E232" s="8">
        <v>1951</v>
      </c>
      <c r="F232" s="8">
        <v>1952</v>
      </c>
      <c r="G232" s="9">
        <f t="shared" si="3"/>
        <v>2</v>
      </c>
      <c r="H232" s="8" t="s">
        <v>31</v>
      </c>
      <c r="I232" s="9">
        <v>0</v>
      </c>
      <c r="J232" s="8" t="s">
        <v>810</v>
      </c>
      <c r="K232" s="11" t="s">
        <v>818</v>
      </c>
      <c r="N232" s="15"/>
    </row>
    <row r="233" spans="1:14" x14ac:dyDescent="0.35">
      <c r="A233" s="12" t="s">
        <v>302</v>
      </c>
      <c r="B233" s="12" t="s">
        <v>301</v>
      </c>
      <c r="C233" s="4">
        <v>5.2880700000000003</v>
      </c>
      <c r="D233" s="4">
        <v>-3.9965199999999999</v>
      </c>
      <c r="E233" s="8">
        <v>1953</v>
      </c>
      <c r="F233" s="8">
        <v>1953</v>
      </c>
      <c r="G233" s="9">
        <f t="shared" si="3"/>
        <v>1</v>
      </c>
      <c r="H233" s="8" t="s">
        <v>31</v>
      </c>
      <c r="I233" s="9">
        <v>0</v>
      </c>
      <c r="J233" s="8" t="s">
        <v>811</v>
      </c>
      <c r="K233" s="11" t="s">
        <v>818</v>
      </c>
      <c r="N233" s="15"/>
    </row>
    <row r="234" spans="1:14" x14ac:dyDescent="0.35">
      <c r="A234" s="12" t="s">
        <v>303</v>
      </c>
      <c r="B234" s="12" t="s">
        <v>304</v>
      </c>
      <c r="C234" s="4">
        <v>6.3429510000000002</v>
      </c>
      <c r="D234" s="4">
        <v>2.4286789999999998</v>
      </c>
      <c r="E234" s="8">
        <v>1951</v>
      </c>
      <c r="F234" s="8">
        <v>1952</v>
      </c>
      <c r="G234" s="9">
        <f t="shared" si="3"/>
        <v>2</v>
      </c>
      <c r="H234" s="8" t="s">
        <v>31</v>
      </c>
      <c r="I234" s="9">
        <v>0</v>
      </c>
      <c r="J234" s="8" t="s">
        <v>810</v>
      </c>
      <c r="K234" s="11" t="s">
        <v>818</v>
      </c>
      <c r="N234" s="15"/>
    </row>
    <row r="235" spans="1:14" x14ac:dyDescent="0.35">
      <c r="A235" s="8" t="s">
        <v>782</v>
      </c>
      <c r="B235" s="12" t="s">
        <v>305</v>
      </c>
      <c r="C235" s="4">
        <v>-2.766486</v>
      </c>
      <c r="D235" s="4">
        <v>9.9830129999999997</v>
      </c>
      <c r="E235" s="8">
        <v>1889</v>
      </c>
      <c r="F235" s="8">
        <v>1964</v>
      </c>
      <c r="G235" s="9">
        <f t="shared" si="3"/>
        <v>12</v>
      </c>
      <c r="H235" s="8" t="s">
        <v>306</v>
      </c>
      <c r="I235" s="9">
        <v>64</v>
      </c>
      <c r="J235" s="8" t="s">
        <v>810</v>
      </c>
      <c r="K235" s="11" t="s">
        <v>818</v>
      </c>
      <c r="N235" s="15"/>
    </row>
    <row r="236" spans="1:14" x14ac:dyDescent="0.35">
      <c r="A236" s="12" t="s">
        <v>307</v>
      </c>
      <c r="B236" s="12" t="s">
        <v>305</v>
      </c>
      <c r="C236" s="4">
        <v>0.40306900000000001</v>
      </c>
      <c r="D236" s="4">
        <v>9.4296240000000004</v>
      </c>
      <c r="E236" s="8">
        <v>1949</v>
      </c>
      <c r="F236" s="8">
        <v>1963</v>
      </c>
      <c r="G236" s="9">
        <f t="shared" si="3"/>
        <v>3</v>
      </c>
      <c r="H236" s="8" t="s">
        <v>308</v>
      </c>
      <c r="I236" s="9">
        <v>12</v>
      </c>
      <c r="J236" s="8" t="s">
        <v>810</v>
      </c>
      <c r="K236" s="11" t="s">
        <v>818</v>
      </c>
      <c r="N236" s="15"/>
    </row>
    <row r="237" spans="1:14" x14ac:dyDescent="0.35">
      <c r="A237" s="12" t="s">
        <v>309</v>
      </c>
      <c r="B237" s="12" t="s">
        <v>305</v>
      </c>
      <c r="C237" s="4">
        <v>-0.47177400000000003</v>
      </c>
      <c r="D237" s="4">
        <v>9.2514859999999999</v>
      </c>
      <c r="E237" s="8">
        <v>1963</v>
      </c>
      <c r="F237" s="8">
        <v>1963</v>
      </c>
      <c r="G237" s="9">
        <f t="shared" si="3"/>
        <v>1</v>
      </c>
      <c r="H237" s="8" t="s">
        <v>31</v>
      </c>
      <c r="I237" s="9">
        <v>0</v>
      </c>
      <c r="J237" s="8" t="s">
        <v>810</v>
      </c>
      <c r="K237" s="11" t="s">
        <v>818</v>
      </c>
      <c r="N237" s="15"/>
    </row>
    <row r="238" spans="1:14" x14ac:dyDescent="0.35">
      <c r="A238" s="12" t="s">
        <v>310</v>
      </c>
      <c r="B238" s="12" t="s">
        <v>305</v>
      </c>
      <c r="C238" s="4">
        <v>-0.62099199999999999</v>
      </c>
      <c r="D238" s="4">
        <v>8.7140719999999998</v>
      </c>
      <c r="E238" s="8">
        <v>1910</v>
      </c>
      <c r="F238" s="8">
        <v>1912</v>
      </c>
      <c r="G238" s="9">
        <f t="shared" si="3"/>
        <v>3</v>
      </c>
      <c r="H238" s="8" t="s">
        <v>31</v>
      </c>
      <c r="I238" s="9">
        <v>0</v>
      </c>
      <c r="J238" s="8" t="s">
        <v>810</v>
      </c>
      <c r="K238" s="11" t="s">
        <v>818</v>
      </c>
      <c r="N238" s="15"/>
    </row>
    <row r="239" spans="1:14" x14ac:dyDescent="0.35">
      <c r="A239" s="8" t="s">
        <v>782</v>
      </c>
      <c r="B239" s="12" t="s">
        <v>311</v>
      </c>
      <c r="C239" s="4">
        <v>3.9958209999999998</v>
      </c>
      <c r="D239" s="4">
        <v>9.2249569999999999</v>
      </c>
      <c r="E239" s="8">
        <v>1948</v>
      </c>
      <c r="F239" s="8">
        <v>1955</v>
      </c>
      <c r="G239" s="9">
        <f t="shared" si="3"/>
        <v>2</v>
      </c>
      <c r="H239" s="8" t="s">
        <v>312</v>
      </c>
      <c r="I239" s="9">
        <v>6</v>
      </c>
      <c r="J239" s="8" t="s">
        <v>810</v>
      </c>
      <c r="K239" s="11" t="s">
        <v>818</v>
      </c>
      <c r="N239" s="15"/>
    </row>
    <row r="240" spans="1:14" x14ac:dyDescent="0.35">
      <c r="A240" s="12" t="s">
        <v>313</v>
      </c>
      <c r="B240" s="12" t="s">
        <v>311</v>
      </c>
      <c r="C240" s="4">
        <v>4.0112519999999998</v>
      </c>
      <c r="D240" s="4">
        <v>9.7008489999999998</v>
      </c>
      <c r="E240" s="8">
        <v>1938</v>
      </c>
      <c r="F240" s="8">
        <v>1955</v>
      </c>
      <c r="G240" s="9">
        <f t="shared" si="3"/>
        <v>3</v>
      </c>
      <c r="H240" s="8" t="s">
        <v>314</v>
      </c>
      <c r="I240" s="9">
        <v>15</v>
      </c>
      <c r="J240" s="8" t="s">
        <v>810</v>
      </c>
      <c r="K240" s="11" t="s">
        <v>818</v>
      </c>
      <c r="N240" s="15"/>
    </row>
    <row r="241" spans="1:14" x14ac:dyDescent="0.35">
      <c r="A241" s="12" t="s">
        <v>315</v>
      </c>
      <c r="B241" s="12" t="s">
        <v>311</v>
      </c>
      <c r="C241" s="4">
        <v>2.9387850000000002</v>
      </c>
      <c r="D241" s="4">
        <v>9.9052939999999996</v>
      </c>
      <c r="E241" s="8">
        <v>1915</v>
      </c>
      <c r="F241" s="8">
        <v>1915</v>
      </c>
      <c r="G241" s="9">
        <f t="shared" si="3"/>
        <v>1</v>
      </c>
      <c r="H241" s="8" t="s">
        <v>31</v>
      </c>
      <c r="I241" s="9">
        <v>0</v>
      </c>
      <c r="J241" s="8" t="s">
        <v>810</v>
      </c>
      <c r="K241" s="11" t="s">
        <v>818</v>
      </c>
      <c r="N241" s="15"/>
    </row>
    <row r="242" spans="1:14" x14ac:dyDescent="0.35">
      <c r="A242" s="8" t="s">
        <v>782</v>
      </c>
      <c r="B242" s="12" t="s">
        <v>316</v>
      </c>
      <c r="C242" s="4">
        <v>-4.3796280000000003</v>
      </c>
      <c r="D242" s="4">
        <v>11.649400999999999</v>
      </c>
      <c r="E242" s="8">
        <v>1960</v>
      </c>
      <c r="F242" s="8">
        <v>1960</v>
      </c>
      <c r="G242" s="9">
        <f t="shared" si="3"/>
        <v>1</v>
      </c>
      <c r="H242" s="8" t="s">
        <v>31</v>
      </c>
      <c r="I242" s="9">
        <v>0</v>
      </c>
      <c r="J242" s="8" t="s">
        <v>810</v>
      </c>
      <c r="K242" s="11" t="s">
        <v>818</v>
      </c>
      <c r="N242" s="15"/>
    </row>
    <row r="243" spans="1:14" x14ac:dyDescent="0.35">
      <c r="A243" s="12" t="s">
        <v>317</v>
      </c>
      <c r="B243" s="12" t="s">
        <v>316</v>
      </c>
      <c r="C243" s="4">
        <v>-4.7741189999999998</v>
      </c>
      <c r="D243" s="4">
        <v>11.825416000000001</v>
      </c>
      <c r="E243" s="8">
        <v>1911</v>
      </c>
      <c r="F243" s="8">
        <v>1918</v>
      </c>
      <c r="G243" s="9">
        <f t="shared" si="3"/>
        <v>2</v>
      </c>
      <c r="H243" s="8" t="s">
        <v>318</v>
      </c>
      <c r="I243" s="9">
        <v>6</v>
      </c>
      <c r="J243" s="8" t="s">
        <v>811</v>
      </c>
      <c r="K243" s="11" t="s">
        <v>818</v>
      </c>
      <c r="N243" s="15"/>
    </row>
    <row r="244" spans="1:14" x14ac:dyDescent="0.35">
      <c r="A244" s="8" t="s">
        <v>782</v>
      </c>
      <c r="B244" s="12" t="s">
        <v>319</v>
      </c>
      <c r="C244" s="4">
        <v>-18.924959999999999</v>
      </c>
      <c r="D244" s="4">
        <v>46.441642000000002</v>
      </c>
      <c r="E244" s="8">
        <v>1888</v>
      </c>
      <c r="F244" s="8">
        <v>1960</v>
      </c>
      <c r="G244" s="9">
        <f t="shared" si="3"/>
        <v>28</v>
      </c>
      <c r="H244" s="8" t="s">
        <v>320</v>
      </c>
      <c r="I244" s="9">
        <v>45</v>
      </c>
      <c r="J244" s="8" t="s">
        <v>810</v>
      </c>
      <c r="K244" s="11" t="s">
        <v>818</v>
      </c>
      <c r="N244" s="15"/>
    </row>
    <row r="245" spans="1:14" x14ac:dyDescent="0.35">
      <c r="A245" s="12" t="s">
        <v>321</v>
      </c>
      <c r="B245" s="12" t="s">
        <v>319</v>
      </c>
      <c r="C245" s="4">
        <v>-15.635132</v>
      </c>
      <c r="D245" s="4">
        <v>49.7742</v>
      </c>
      <c r="E245" s="8">
        <v>1936</v>
      </c>
      <c r="F245" s="8">
        <v>1937</v>
      </c>
      <c r="G245" s="9">
        <f t="shared" si="3"/>
        <v>2</v>
      </c>
      <c r="H245" s="8" t="s">
        <v>31</v>
      </c>
      <c r="I245" s="9">
        <v>0</v>
      </c>
      <c r="J245" s="8" t="s">
        <v>782</v>
      </c>
      <c r="K245" s="11" t="s">
        <v>818</v>
      </c>
      <c r="N245" s="15"/>
    </row>
    <row r="246" spans="1:14" x14ac:dyDescent="0.35">
      <c r="A246" s="6" t="s">
        <v>322</v>
      </c>
      <c r="B246" s="12" t="s">
        <v>319</v>
      </c>
      <c r="C246" s="4">
        <v>-18.160724999999999</v>
      </c>
      <c r="D246" s="4">
        <v>49.426853999999999</v>
      </c>
      <c r="E246" s="8">
        <v>1900</v>
      </c>
      <c r="F246" s="8">
        <v>1962</v>
      </c>
      <c r="G246" s="9">
        <f t="shared" si="3"/>
        <v>5</v>
      </c>
      <c r="H246" s="8" t="s">
        <v>323</v>
      </c>
      <c r="I246" s="9">
        <v>58</v>
      </c>
      <c r="J246" s="8" t="s">
        <v>810</v>
      </c>
      <c r="K246" s="11" t="s">
        <v>818</v>
      </c>
      <c r="N246" s="15"/>
    </row>
    <row r="247" spans="1:14" x14ac:dyDescent="0.35">
      <c r="A247" s="6" t="s">
        <v>322</v>
      </c>
      <c r="B247" s="12" t="s">
        <v>319</v>
      </c>
      <c r="C247" s="4">
        <v>-18.160724999999999</v>
      </c>
      <c r="D247" s="4">
        <v>49.426853999999999</v>
      </c>
      <c r="E247" s="8">
        <v>1901</v>
      </c>
      <c r="F247" s="8">
        <v>1907</v>
      </c>
      <c r="G247" s="9">
        <f t="shared" si="3"/>
        <v>7</v>
      </c>
      <c r="H247" s="8" t="s">
        <v>31</v>
      </c>
      <c r="I247" s="9">
        <v>0</v>
      </c>
      <c r="J247" s="8" t="s">
        <v>782</v>
      </c>
      <c r="K247" s="11" t="s">
        <v>818</v>
      </c>
      <c r="N247" s="15"/>
    </row>
    <row r="248" spans="1:14" x14ac:dyDescent="0.35">
      <c r="A248" s="12" t="s">
        <v>324</v>
      </c>
      <c r="B248" s="12" t="s">
        <v>319</v>
      </c>
      <c r="C248" s="4">
        <v>-13.406396000000001</v>
      </c>
      <c r="D248" s="4">
        <v>48.279004</v>
      </c>
      <c r="E248" s="8">
        <v>1900</v>
      </c>
      <c r="F248" s="8">
        <v>1908</v>
      </c>
      <c r="G248" s="9">
        <f t="shared" si="3"/>
        <v>4</v>
      </c>
      <c r="H248" s="8" t="s">
        <v>325</v>
      </c>
      <c r="I248" s="9">
        <v>5</v>
      </c>
      <c r="J248" s="8" t="s">
        <v>810</v>
      </c>
      <c r="K248" s="11" t="s">
        <v>818</v>
      </c>
      <c r="N248" s="15"/>
    </row>
    <row r="249" spans="1:14" x14ac:dyDescent="0.35">
      <c r="A249" s="12" t="s">
        <v>326</v>
      </c>
      <c r="B249" s="12" t="s">
        <v>319</v>
      </c>
      <c r="C249" s="4">
        <v>-23.955748</v>
      </c>
      <c r="D249" s="4">
        <v>47.506714000000002</v>
      </c>
      <c r="E249" s="8">
        <v>1936</v>
      </c>
      <c r="F249" s="8">
        <v>1937</v>
      </c>
      <c r="G249" s="9">
        <f t="shared" si="3"/>
        <v>2</v>
      </c>
      <c r="H249" s="8" t="s">
        <v>31</v>
      </c>
      <c r="I249" s="9">
        <v>0</v>
      </c>
      <c r="J249" s="8" t="s">
        <v>782</v>
      </c>
      <c r="K249" s="11" t="s">
        <v>818</v>
      </c>
      <c r="N249" s="15"/>
    </row>
    <row r="250" spans="1:14" x14ac:dyDescent="0.35">
      <c r="A250" s="12" t="s">
        <v>326</v>
      </c>
      <c r="B250" s="12" t="s">
        <v>319</v>
      </c>
      <c r="C250" s="4">
        <v>-23.955748</v>
      </c>
      <c r="D250" s="4">
        <v>47.506714000000002</v>
      </c>
      <c r="E250" s="8">
        <v>1951</v>
      </c>
      <c r="F250" s="8">
        <v>1952</v>
      </c>
      <c r="G250" s="9">
        <f t="shared" si="3"/>
        <v>2</v>
      </c>
      <c r="H250" s="8" t="s">
        <v>31</v>
      </c>
      <c r="I250" s="9">
        <v>0</v>
      </c>
      <c r="J250" s="8" t="s">
        <v>810</v>
      </c>
      <c r="K250" s="11" t="s">
        <v>818</v>
      </c>
      <c r="N250" s="15"/>
    </row>
    <row r="251" spans="1:14" x14ac:dyDescent="0.35">
      <c r="A251" s="12" t="s">
        <v>327</v>
      </c>
      <c r="B251" s="12" t="s">
        <v>319</v>
      </c>
      <c r="C251" s="4">
        <v>-23.594760000000001</v>
      </c>
      <c r="D251" s="4">
        <v>43.712913999999998</v>
      </c>
      <c r="E251" s="8">
        <v>1948</v>
      </c>
      <c r="F251" s="8">
        <v>1949</v>
      </c>
      <c r="G251" s="9">
        <f t="shared" si="3"/>
        <v>2</v>
      </c>
      <c r="H251" s="8" t="s">
        <v>31</v>
      </c>
      <c r="I251" s="9">
        <v>0</v>
      </c>
      <c r="J251" s="8" t="s">
        <v>810</v>
      </c>
      <c r="K251" s="11" t="s">
        <v>818</v>
      </c>
      <c r="N251" s="15"/>
    </row>
    <row r="252" spans="1:14" x14ac:dyDescent="0.35">
      <c r="A252" s="12" t="s">
        <v>328</v>
      </c>
      <c r="B252" s="12" t="s">
        <v>319</v>
      </c>
      <c r="C252" s="4">
        <v>-23.355132000000001</v>
      </c>
      <c r="D252" s="4">
        <v>43.664352999999998</v>
      </c>
      <c r="E252" s="8">
        <v>1951</v>
      </c>
      <c r="F252" s="8">
        <v>1952</v>
      </c>
      <c r="G252" s="9">
        <f t="shared" si="3"/>
        <v>2</v>
      </c>
      <c r="H252" s="8" t="s">
        <v>31</v>
      </c>
      <c r="I252" s="9">
        <v>0</v>
      </c>
      <c r="J252" s="8" t="s">
        <v>810</v>
      </c>
      <c r="K252" s="11" t="s">
        <v>818</v>
      </c>
      <c r="N252" s="15"/>
    </row>
    <row r="253" spans="1:14" x14ac:dyDescent="0.35">
      <c r="A253" s="12" t="s">
        <v>329</v>
      </c>
      <c r="B253" s="12" t="s">
        <v>319</v>
      </c>
      <c r="C253" s="4">
        <v>-21.740003999999999</v>
      </c>
      <c r="D253" s="4">
        <v>43.364203000000003</v>
      </c>
      <c r="E253" s="8">
        <v>1960</v>
      </c>
      <c r="F253" s="8">
        <v>1962</v>
      </c>
      <c r="G253" s="9">
        <f t="shared" si="3"/>
        <v>3</v>
      </c>
      <c r="H253" s="8" t="s">
        <v>31</v>
      </c>
      <c r="I253" s="9">
        <v>0</v>
      </c>
      <c r="J253" s="8" t="s">
        <v>810</v>
      </c>
      <c r="K253" s="11" t="s">
        <v>818</v>
      </c>
      <c r="N253" s="15"/>
    </row>
    <row r="254" spans="1:14" x14ac:dyDescent="0.35">
      <c r="A254" s="12" t="s">
        <v>330</v>
      </c>
      <c r="B254" s="12" t="s">
        <v>319</v>
      </c>
      <c r="C254" s="4">
        <v>-16.187052000000001</v>
      </c>
      <c r="D254" s="4">
        <v>44.451298999999999</v>
      </c>
      <c r="E254" s="8">
        <v>1899</v>
      </c>
      <c r="F254" s="8">
        <v>1899</v>
      </c>
      <c r="G254" s="9">
        <f t="shared" si="3"/>
        <v>1</v>
      </c>
      <c r="H254" s="8" t="s">
        <v>31</v>
      </c>
      <c r="I254" s="9">
        <v>0</v>
      </c>
      <c r="J254" s="8" t="s">
        <v>811</v>
      </c>
      <c r="K254" s="11" t="s">
        <v>818</v>
      </c>
      <c r="N254" s="15"/>
    </row>
    <row r="255" spans="1:14" x14ac:dyDescent="0.35">
      <c r="A255" s="12" t="s">
        <v>331</v>
      </c>
      <c r="B255" s="12" t="s">
        <v>319</v>
      </c>
      <c r="C255" s="4">
        <v>-15.724512000000001</v>
      </c>
      <c r="D255" s="4">
        <v>46.319868999999997</v>
      </c>
      <c r="E255" s="8">
        <v>1900</v>
      </c>
      <c r="F255" s="8">
        <v>1900</v>
      </c>
      <c r="G255" s="9">
        <f t="shared" si="3"/>
        <v>1</v>
      </c>
      <c r="H255" s="8" t="s">
        <v>31</v>
      </c>
      <c r="I255" s="9">
        <v>0</v>
      </c>
      <c r="J255" s="8" t="s">
        <v>811</v>
      </c>
      <c r="K255" s="11" t="s">
        <v>818</v>
      </c>
      <c r="N255" s="15"/>
    </row>
    <row r="256" spans="1:14" x14ac:dyDescent="0.35">
      <c r="A256" s="12" t="s">
        <v>331</v>
      </c>
      <c r="B256" s="12" t="s">
        <v>319</v>
      </c>
      <c r="C256" s="4">
        <v>-15.724512000000001</v>
      </c>
      <c r="D256" s="4">
        <v>46.319868999999997</v>
      </c>
      <c r="E256" s="8">
        <v>1900</v>
      </c>
      <c r="F256" s="8">
        <v>1962</v>
      </c>
      <c r="G256" s="9">
        <f t="shared" si="3"/>
        <v>11</v>
      </c>
      <c r="H256" s="8" t="s">
        <v>332</v>
      </c>
      <c r="I256" s="9">
        <v>52</v>
      </c>
      <c r="J256" s="8" t="s">
        <v>810</v>
      </c>
      <c r="K256" s="11" t="s">
        <v>818</v>
      </c>
      <c r="N256" s="15"/>
    </row>
    <row r="257" spans="1:14" x14ac:dyDescent="0.35">
      <c r="A257" s="12" t="s">
        <v>333</v>
      </c>
      <c r="B257" s="12" t="s">
        <v>319</v>
      </c>
      <c r="C257" s="4">
        <v>-12.267495</v>
      </c>
      <c r="D257" s="4">
        <v>49.288618</v>
      </c>
      <c r="E257" s="8">
        <v>1888</v>
      </c>
      <c r="F257" s="8">
        <v>1909</v>
      </c>
      <c r="G257" s="9">
        <f t="shared" si="3"/>
        <v>5</v>
      </c>
      <c r="H257" s="8" t="s">
        <v>334</v>
      </c>
      <c r="I257" s="9">
        <v>17</v>
      </c>
      <c r="J257" s="8" t="s">
        <v>811</v>
      </c>
      <c r="K257" s="11" t="s">
        <v>818</v>
      </c>
      <c r="N257" s="15"/>
    </row>
    <row r="258" spans="1:14" x14ac:dyDescent="0.35">
      <c r="A258" s="12" t="s">
        <v>333</v>
      </c>
      <c r="B258" s="12" t="s">
        <v>319</v>
      </c>
      <c r="C258" s="4">
        <v>-12.267495</v>
      </c>
      <c r="D258" s="4">
        <v>49.288618</v>
      </c>
      <c r="E258" s="8">
        <v>1888</v>
      </c>
      <c r="F258" s="8">
        <v>1962</v>
      </c>
      <c r="G258" s="9">
        <f t="shared" si="3"/>
        <v>12</v>
      </c>
      <c r="H258" s="8" t="s">
        <v>335</v>
      </c>
      <c r="I258" s="9">
        <v>63</v>
      </c>
      <c r="J258" s="8" t="s">
        <v>810</v>
      </c>
      <c r="K258" s="11" t="s">
        <v>818</v>
      </c>
      <c r="N258" s="15"/>
    </row>
    <row r="259" spans="1:14" x14ac:dyDescent="0.35">
      <c r="A259" s="12" t="s">
        <v>336</v>
      </c>
      <c r="B259" s="12" t="s">
        <v>319</v>
      </c>
      <c r="C259" s="4">
        <v>-17.244744000000001</v>
      </c>
      <c r="D259" s="4">
        <v>44.085574000000001</v>
      </c>
      <c r="E259" s="8">
        <v>1901</v>
      </c>
      <c r="F259" s="8">
        <v>1901</v>
      </c>
      <c r="G259" s="9">
        <f t="shared" si="3"/>
        <v>1</v>
      </c>
      <c r="H259" s="8" t="s">
        <v>31</v>
      </c>
      <c r="I259" s="9">
        <v>0</v>
      </c>
      <c r="J259" s="8" t="s">
        <v>810</v>
      </c>
      <c r="K259" s="11" t="s">
        <v>818</v>
      </c>
      <c r="N259" s="15"/>
    </row>
    <row r="260" spans="1:14" x14ac:dyDescent="0.35">
      <c r="A260" s="12" t="s">
        <v>336</v>
      </c>
      <c r="B260" s="12" t="s">
        <v>319</v>
      </c>
      <c r="C260" s="4">
        <v>-17.244744000000001</v>
      </c>
      <c r="D260" s="4">
        <v>44.085574000000001</v>
      </c>
      <c r="E260" s="8">
        <v>1903</v>
      </c>
      <c r="F260" s="8">
        <v>1903</v>
      </c>
      <c r="G260" s="9">
        <f t="shared" si="3"/>
        <v>1</v>
      </c>
      <c r="H260" s="8" t="s">
        <v>31</v>
      </c>
      <c r="I260" s="9">
        <v>0</v>
      </c>
      <c r="J260" s="8" t="s">
        <v>811</v>
      </c>
      <c r="K260" s="11" t="s">
        <v>818</v>
      </c>
      <c r="N260" s="15"/>
    </row>
    <row r="261" spans="1:14" x14ac:dyDescent="0.35">
      <c r="A261" s="12" t="s">
        <v>337</v>
      </c>
      <c r="B261" s="12" t="s">
        <v>319</v>
      </c>
      <c r="C261" s="4">
        <v>-20.297491000000001</v>
      </c>
      <c r="D261" s="4">
        <v>44.269697999999998</v>
      </c>
      <c r="E261" s="8">
        <v>1948</v>
      </c>
      <c r="F261" s="8">
        <v>1955</v>
      </c>
      <c r="G261" s="9">
        <f t="shared" si="3"/>
        <v>6</v>
      </c>
      <c r="H261" s="16">
        <v>19501953</v>
      </c>
      <c r="I261" s="9">
        <v>2</v>
      </c>
      <c r="J261" s="8" t="s">
        <v>810</v>
      </c>
      <c r="K261" s="11" t="s">
        <v>818</v>
      </c>
      <c r="N261" s="15"/>
    </row>
    <row r="262" spans="1:14" x14ac:dyDescent="0.35">
      <c r="A262" s="12" t="s">
        <v>338</v>
      </c>
      <c r="B262" s="12" t="s">
        <v>319</v>
      </c>
      <c r="C262" s="4">
        <v>-15.764120999999999</v>
      </c>
      <c r="D262" s="4">
        <v>49.993343000000003</v>
      </c>
      <c r="E262" s="8">
        <v>1960</v>
      </c>
      <c r="F262" s="8">
        <v>1962</v>
      </c>
      <c r="G262" s="9">
        <f t="shared" si="3"/>
        <v>3</v>
      </c>
      <c r="H262" s="8" t="s">
        <v>31</v>
      </c>
      <c r="I262" s="9">
        <v>0</v>
      </c>
      <c r="J262" s="8" t="s">
        <v>810</v>
      </c>
      <c r="K262" s="11" t="s">
        <v>818</v>
      </c>
      <c r="N262" s="15"/>
    </row>
    <row r="263" spans="1:14" x14ac:dyDescent="0.35">
      <c r="A263" s="12" t="s">
        <v>339</v>
      </c>
      <c r="B263" s="12" t="s">
        <v>319</v>
      </c>
      <c r="C263" s="4">
        <v>-12.245900000000001</v>
      </c>
      <c r="D263" s="4">
        <v>49.136161000000001</v>
      </c>
      <c r="E263" s="8">
        <v>1907</v>
      </c>
      <c r="F263" s="8">
        <v>1907</v>
      </c>
      <c r="G263" s="9">
        <f t="shared" si="3"/>
        <v>1</v>
      </c>
      <c r="H263" s="8" t="s">
        <v>31</v>
      </c>
      <c r="I263" s="9">
        <v>0</v>
      </c>
      <c r="J263" s="8" t="s">
        <v>811</v>
      </c>
      <c r="K263" s="11" t="s">
        <v>818</v>
      </c>
      <c r="N263" s="15"/>
    </row>
    <row r="264" spans="1:14" x14ac:dyDescent="0.35">
      <c r="A264" s="12" t="s">
        <v>340</v>
      </c>
      <c r="B264" s="12" t="s">
        <v>319</v>
      </c>
      <c r="C264" s="4">
        <v>-17.676234000000001</v>
      </c>
      <c r="D264" s="4">
        <v>49.517797999999999</v>
      </c>
      <c r="E264" s="8">
        <v>1948</v>
      </c>
      <c r="F264" s="8">
        <v>1949</v>
      </c>
      <c r="G264" s="9">
        <f t="shared" si="3"/>
        <v>2</v>
      </c>
      <c r="H264" s="8" t="s">
        <v>31</v>
      </c>
      <c r="I264" s="9">
        <v>0</v>
      </c>
      <c r="J264" s="8" t="s">
        <v>810</v>
      </c>
      <c r="K264" s="11" t="s">
        <v>818</v>
      </c>
      <c r="N264" s="15"/>
    </row>
    <row r="265" spans="1:14" x14ac:dyDescent="0.35">
      <c r="A265" s="12" t="s">
        <v>341</v>
      </c>
      <c r="B265" s="12" t="s">
        <v>319</v>
      </c>
      <c r="C265" s="4">
        <v>-17.382643000000002</v>
      </c>
      <c r="D265" s="4">
        <v>49.418374</v>
      </c>
      <c r="E265" s="8">
        <v>1951</v>
      </c>
      <c r="F265" s="8">
        <v>1952</v>
      </c>
      <c r="G265" s="9">
        <f t="shared" si="3"/>
        <v>2</v>
      </c>
      <c r="H265" s="8" t="s">
        <v>31</v>
      </c>
      <c r="I265" s="9">
        <v>0</v>
      </c>
      <c r="J265" s="8" t="s">
        <v>810</v>
      </c>
      <c r="K265" s="11" t="s">
        <v>818</v>
      </c>
      <c r="N265" s="15"/>
    </row>
    <row r="266" spans="1:14" x14ac:dyDescent="0.35">
      <c r="A266" s="8" t="s">
        <v>782</v>
      </c>
      <c r="B266" s="12" t="s">
        <v>342</v>
      </c>
      <c r="C266" s="4">
        <v>-20.935057</v>
      </c>
      <c r="D266" s="4">
        <v>55.287080000000003</v>
      </c>
      <c r="E266" s="8">
        <v>1840</v>
      </c>
      <c r="F266" s="8">
        <v>1948</v>
      </c>
      <c r="G266" s="9">
        <f t="shared" si="3"/>
        <v>9</v>
      </c>
      <c r="H266" s="8" t="s">
        <v>343</v>
      </c>
      <c r="I266" s="9">
        <v>100</v>
      </c>
      <c r="J266" s="8" t="s">
        <v>811</v>
      </c>
      <c r="K266" s="11" t="s">
        <v>818</v>
      </c>
      <c r="N266" s="15"/>
    </row>
    <row r="267" spans="1:14" x14ac:dyDescent="0.35">
      <c r="A267" s="8" t="s">
        <v>782</v>
      </c>
      <c r="B267" s="12" t="s">
        <v>344</v>
      </c>
      <c r="C267" s="4">
        <v>-12.167047999999999</v>
      </c>
      <c r="D267" s="4">
        <v>44.390352</v>
      </c>
      <c r="E267" s="8">
        <v>1962</v>
      </c>
      <c r="F267" s="8">
        <v>1964</v>
      </c>
      <c r="G267" s="9">
        <f t="shared" si="3"/>
        <v>3</v>
      </c>
      <c r="H267" s="8" t="s">
        <v>31</v>
      </c>
      <c r="I267" s="9">
        <v>0</v>
      </c>
      <c r="J267" s="8" t="s">
        <v>810</v>
      </c>
      <c r="K267" s="11" t="s">
        <v>818</v>
      </c>
      <c r="N267" s="15"/>
    </row>
    <row r="268" spans="1:14" x14ac:dyDescent="0.35">
      <c r="A268" s="8" t="s">
        <v>782</v>
      </c>
      <c r="B268" s="12" t="s">
        <v>345</v>
      </c>
      <c r="C268" s="4">
        <v>-12.776218999999999</v>
      </c>
      <c r="D268" s="4">
        <v>45.233809999999998</v>
      </c>
      <c r="E268" s="8">
        <v>1900</v>
      </c>
      <c r="F268" s="8">
        <v>1900</v>
      </c>
      <c r="G268" s="9">
        <f t="shared" si="3"/>
        <v>1</v>
      </c>
      <c r="H268" s="8" t="s">
        <v>31</v>
      </c>
      <c r="I268" s="9">
        <v>0</v>
      </c>
      <c r="J268" s="8" t="s">
        <v>811</v>
      </c>
      <c r="K268" s="11" t="s">
        <v>818</v>
      </c>
      <c r="N268" s="15"/>
    </row>
    <row r="269" spans="1:14" x14ac:dyDescent="0.35">
      <c r="A269" s="8" t="s">
        <v>782</v>
      </c>
      <c r="B269" s="12" t="s">
        <v>345</v>
      </c>
      <c r="C269" s="4">
        <v>-12.776218999999999</v>
      </c>
      <c r="D269" s="4">
        <v>45.233809999999998</v>
      </c>
      <c r="E269" s="8">
        <v>1913</v>
      </c>
      <c r="F269" s="8">
        <v>1963</v>
      </c>
      <c r="G269" s="9">
        <f t="shared" si="3"/>
        <v>3</v>
      </c>
      <c r="H269" s="8" t="s">
        <v>346</v>
      </c>
      <c r="I269" s="9">
        <v>48</v>
      </c>
      <c r="J269" s="8" t="s">
        <v>810</v>
      </c>
      <c r="K269" s="11" t="s">
        <v>818</v>
      </c>
      <c r="N269" s="15"/>
    </row>
    <row r="270" spans="1:14" x14ac:dyDescent="0.35">
      <c r="A270" s="12" t="s">
        <v>347</v>
      </c>
      <c r="B270" s="12" t="s">
        <v>348</v>
      </c>
      <c r="C270" s="4">
        <v>11.588322</v>
      </c>
      <c r="D270" s="4">
        <v>104.944394</v>
      </c>
      <c r="E270" s="8">
        <v>1937</v>
      </c>
      <c r="F270" s="8">
        <v>1938</v>
      </c>
      <c r="G270" s="9">
        <f t="shared" si="3"/>
        <v>2</v>
      </c>
      <c r="H270" s="8" t="s">
        <v>31</v>
      </c>
      <c r="I270" s="9">
        <v>0</v>
      </c>
      <c r="J270" s="8" t="s">
        <v>810</v>
      </c>
      <c r="K270" s="11" t="s">
        <v>818</v>
      </c>
      <c r="N270" s="15"/>
    </row>
    <row r="271" spans="1:14" x14ac:dyDescent="0.35">
      <c r="A271" s="12" t="s">
        <v>349</v>
      </c>
      <c r="B271" s="12" t="s">
        <v>348</v>
      </c>
      <c r="C271" s="4">
        <v>11.558686</v>
      </c>
      <c r="D271" s="4">
        <v>104.939471</v>
      </c>
      <c r="E271" s="8">
        <v>1860</v>
      </c>
      <c r="F271" s="8">
        <v>1868</v>
      </c>
      <c r="G271" s="9">
        <f t="shared" si="3"/>
        <v>5</v>
      </c>
      <c r="H271" s="8" t="s">
        <v>350</v>
      </c>
      <c r="I271" s="9">
        <v>4</v>
      </c>
      <c r="J271" s="8" t="s">
        <v>782</v>
      </c>
      <c r="K271" s="11" t="s">
        <v>818</v>
      </c>
      <c r="N271" s="15"/>
    </row>
    <row r="272" spans="1:14" x14ac:dyDescent="0.35">
      <c r="A272" s="12" t="s">
        <v>351</v>
      </c>
      <c r="B272" s="12" t="s">
        <v>348</v>
      </c>
      <c r="C272" s="4">
        <v>11.406938999999999</v>
      </c>
      <c r="D272" s="4">
        <v>102.988</v>
      </c>
      <c r="E272" s="8">
        <v>1930</v>
      </c>
      <c r="F272" s="8">
        <v>1930</v>
      </c>
      <c r="G272" s="9">
        <f t="shared" si="3"/>
        <v>1</v>
      </c>
      <c r="H272" s="8" t="s">
        <v>31</v>
      </c>
      <c r="I272" s="9">
        <v>0</v>
      </c>
      <c r="J272" s="8" t="s">
        <v>810</v>
      </c>
      <c r="K272" s="11" t="s">
        <v>818</v>
      </c>
      <c r="N272" s="15"/>
    </row>
    <row r="273" spans="1:14" x14ac:dyDescent="0.35">
      <c r="A273" s="12" t="s">
        <v>352</v>
      </c>
      <c r="B273" s="12" t="s">
        <v>348</v>
      </c>
      <c r="C273" s="4">
        <v>10.509842000000001</v>
      </c>
      <c r="D273" s="4">
        <v>103.610051</v>
      </c>
      <c r="E273" s="8">
        <v>1927</v>
      </c>
      <c r="F273" s="8">
        <v>1928</v>
      </c>
      <c r="G273" s="9">
        <f t="shared" si="3"/>
        <v>2</v>
      </c>
      <c r="H273" s="8" t="s">
        <v>31</v>
      </c>
      <c r="I273" s="9">
        <v>0</v>
      </c>
      <c r="J273" s="8" t="s">
        <v>810</v>
      </c>
      <c r="K273" s="11" t="s">
        <v>818</v>
      </c>
      <c r="N273" s="15"/>
    </row>
    <row r="274" spans="1:14" x14ac:dyDescent="0.35">
      <c r="A274" s="8" t="s">
        <v>782</v>
      </c>
      <c r="B274" s="12" t="s">
        <v>353</v>
      </c>
      <c r="C274" s="4">
        <v>16.069987000000001</v>
      </c>
      <c r="D274" s="4">
        <v>108.22454999999999</v>
      </c>
      <c r="E274" s="8">
        <v>1904</v>
      </c>
      <c r="F274" s="8">
        <v>1956</v>
      </c>
      <c r="G274" s="9">
        <f t="shared" si="3"/>
        <v>20</v>
      </c>
      <c r="H274" s="8" t="s">
        <v>354</v>
      </c>
      <c r="I274" s="9">
        <v>33</v>
      </c>
      <c r="J274" s="8" t="s">
        <v>810</v>
      </c>
      <c r="K274" s="11" t="s">
        <v>818</v>
      </c>
      <c r="N274" s="15"/>
    </row>
    <row r="275" spans="1:14" x14ac:dyDescent="0.35">
      <c r="A275" s="12" t="s">
        <v>355</v>
      </c>
      <c r="B275" s="12" t="s">
        <v>356</v>
      </c>
      <c r="C275" s="4">
        <v>20.726134999999999</v>
      </c>
      <c r="D275" s="4">
        <v>107.044973</v>
      </c>
      <c r="E275" s="8">
        <v>1902</v>
      </c>
      <c r="F275" s="8">
        <v>1908</v>
      </c>
      <c r="G275" s="9">
        <f t="shared" si="3"/>
        <v>3</v>
      </c>
      <c r="H275" s="8" t="s">
        <v>357</v>
      </c>
      <c r="I275" s="9">
        <v>4</v>
      </c>
      <c r="J275" s="8" t="s">
        <v>811</v>
      </c>
      <c r="K275" s="11" t="s">
        <v>818</v>
      </c>
      <c r="N275" s="15"/>
    </row>
    <row r="276" spans="1:14" x14ac:dyDescent="0.35">
      <c r="A276" s="12" t="s">
        <v>358</v>
      </c>
      <c r="B276" s="12" t="s">
        <v>356</v>
      </c>
      <c r="C276" s="4">
        <v>20.37612</v>
      </c>
      <c r="D276" s="4">
        <v>106.578827</v>
      </c>
      <c r="E276" s="8">
        <v>1874</v>
      </c>
      <c r="F276" s="8">
        <v>1885</v>
      </c>
      <c r="G276" s="9">
        <f t="shared" si="3"/>
        <v>2</v>
      </c>
      <c r="H276" s="8" t="s">
        <v>359</v>
      </c>
      <c r="I276" s="9">
        <v>10</v>
      </c>
      <c r="J276" s="8" t="s">
        <v>782</v>
      </c>
      <c r="K276" s="11" t="s">
        <v>818</v>
      </c>
      <c r="N276" s="15"/>
    </row>
    <row r="277" spans="1:14" x14ac:dyDescent="0.35">
      <c r="A277" s="12" t="s">
        <v>358</v>
      </c>
      <c r="B277" s="12" t="s">
        <v>356</v>
      </c>
      <c r="C277" s="4">
        <v>20.37612</v>
      </c>
      <c r="D277" s="4">
        <v>106.578827</v>
      </c>
      <c r="E277" s="8">
        <v>1886</v>
      </c>
      <c r="F277" s="8">
        <v>1950</v>
      </c>
      <c r="G277" s="9">
        <f t="shared" si="3"/>
        <v>9</v>
      </c>
      <c r="H277" s="8" t="s">
        <v>360</v>
      </c>
      <c r="I277" s="9">
        <v>56</v>
      </c>
      <c r="J277" s="8" t="s">
        <v>810</v>
      </c>
      <c r="K277" s="11" t="s">
        <v>818</v>
      </c>
      <c r="N277" s="15"/>
    </row>
    <row r="278" spans="1:14" x14ac:dyDescent="0.35">
      <c r="A278" s="12" t="s">
        <v>361</v>
      </c>
      <c r="B278" s="12" t="s">
        <v>356</v>
      </c>
      <c r="C278" s="4">
        <v>20.292878000000002</v>
      </c>
      <c r="D278" s="4">
        <v>106.545939</v>
      </c>
      <c r="E278" s="8">
        <v>1929</v>
      </c>
      <c r="F278" s="8">
        <v>1929</v>
      </c>
      <c r="G278" s="9">
        <f t="shared" si="3"/>
        <v>1</v>
      </c>
      <c r="H278" s="8" t="s">
        <v>31</v>
      </c>
      <c r="I278" s="9">
        <v>0</v>
      </c>
      <c r="J278" s="8" t="s">
        <v>810</v>
      </c>
      <c r="K278" s="11" t="s">
        <v>818</v>
      </c>
      <c r="N278" s="15"/>
    </row>
    <row r="279" spans="1:14" x14ac:dyDescent="0.35">
      <c r="A279" s="12" t="s">
        <v>362</v>
      </c>
      <c r="B279" s="12" t="s">
        <v>356</v>
      </c>
      <c r="C279" s="4">
        <v>20.945443999999998</v>
      </c>
      <c r="D279" s="4">
        <v>107.07388400000001</v>
      </c>
      <c r="E279" s="8">
        <v>1929</v>
      </c>
      <c r="F279" s="8">
        <v>1938</v>
      </c>
      <c r="G279" s="9">
        <f t="shared" ref="G279:G365" si="4">(1+(F279-E279))-I279</f>
        <v>6</v>
      </c>
      <c r="H279" s="8" t="s">
        <v>363</v>
      </c>
      <c r="I279" s="9">
        <v>4</v>
      </c>
      <c r="J279" s="8" t="s">
        <v>810</v>
      </c>
      <c r="K279" s="11" t="s">
        <v>818</v>
      </c>
      <c r="N279" s="15"/>
    </row>
    <row r="280" spans="1:14" x14ac:dyDescent="0.35">
      <c r="A280" s="12" t="s">
        <v>364</v>
      </c>
      <c r="B280" s="12" t="s">
        <v>356</v>
      </c>
      <c r="C280" s="4">
        <v>10.381640000000001</v>
      </c>
      <c r="D280" s="4">
        <v>104.490073</v>
      </c>
      <c r="E280" s="8">
        <v>1868</v>
      </c>
      <c r="F280" s="8">
        <v>1868</v>
      </c>
      <c r="G280" s="9">
        <f t="shared" si="4"/>
        <v>1</v>
      </c>
      <c r="H280" s="8" t="s">
        <v>31</v>
      </c>
      <c r="I280" s="9">
        <v>0</v>
      </c>
      <c r="J280" s="8" t="s">
        <v>782</v>
      </c>
      <c r="K280" s="11" t="s">
        <v>818</v>
      </c>
      <c r="N280" s="15"/>
    </row>
    <row r="281" spans="1:14" x14ac:dyDescent="0.35">
      <c r="A281" s="12" t="s">
        <v>364</v>
      </c>
      <c r="B281" s="12" t="s">
        <v>356</v>
      </c>
      <c r="C281" s="4">
        <v>10.381640000000001</v>
      </c>
      <c r="D281" s="4">
        <v>104.490073</v>
      </c>
      <c r="E281" s="8">
        <v>1904</v>
      </c>
      <c r="F281" s="8">
        <v>1905</v>
      </c>
      <c r="G281" s="9">
        <f t="shared" si="4"/>
        <v>2</v>
      </c>
      <c r="H281" s="8" t="s">
        <v>31</v>
      </c>
      <c r="I281" s="9">
        <v>0</v>
      </c>
      <c r="J281" s="8" t="s">
        <v>811</v>
      </c>
      <c r="K281" s="11" t="s">
        <v>818</v>
      </c>
      <c r="N281" s="15"/>
    </row>
    <row r="282" spans="1:14" x14ac:dyDescent="0.35">
      <c r="A282" s="12" t="s">
        <v>365</v>
      </c>
      <c r="B282" s="12" t="s">
        <v>356</v>
      </c>
      <c r="C282" s="4">
        <v>18.654482000000002</v>
      </c>
      <c r="D282" s="4">
        <v>105.708654</v>
      </c>
      <c r="E282" s="8">
        <v>1936</v>
      </c>
      <c r="F282" s="8">
        <v>1937</v>
      </c>
      <c r="G282" s="9">
        <f t="shared" si="4"/>
        <v>2</v>
      </c>
      <c r="H282" s="8" t="s">
        <v>31</v>
      </c>
      <c r="I282" s="9">
        <v>0</v>
      </c>
      <c r="J282" s="8" t="s">
        <v>810</v>
      </c>
      <c r="K282" s="11" t="s">
        <v>818</v>
      </c>
      <c r="N282" s="15"/>
    </row>
    <row r="283" spans="1:14" x14ac:dyDescent="0.35">
      <c r="A283" s="12" t="s">
        <v>366</v>
      </c>
      <c r="B283" s="12" t="s">
        <v>356</v>
      </c>
      <c r="C283" s="4">
        <v>10.035425999999999</v>
      </c>
      <c r="D283" s="4">
        <v>105.789957</v>
      </c>
      <c r="E283" s="8">
        <v>1869</v>
      </c>
      <c r="F283" s="8">
        <v>1869</v>
      </c>
      <c r="G283" s="9">
        <f t="shared" si="4"/>
        <v>1</v>
      </c>
      <c r="H283" s="8" t="s">
        <v>31</v>
      </c>
      <c r="I283" s="9">
        <v>0</v>
      </c>
      <c r="J283" s="8" t="s">
        <v>782</v>
      </c>
      <c r="K283" s="11" t="s">
        <v>818</v>
      </c>
      <c r="N283" s="15"/>
    </row>
    <row r="284" spans="1:14" x14ac:dyDescent="0.35">
      <c r="A284" s="12" t="s">
        <v>367</v>
      </c>
      <c r="B284" s="12" t="s">
        <v>356</v>
      </c>
      <c r="C284" s="4">
        <v>18.764890999999999</v>
      </c>
      <c r="D284" s="4">
        <v>105.759101</v>
      </c>
      <c r="E284" s="8">
        <v>1926</v>
      </c>
      <c r="F284" s="8">
        <v>1943</v>
      </c>
      <c r="G284" s="9">
        <f t="shared" si="4"/>
        <v>17</v>
      </c>
      <c r="H284" s="8">
        <v>1938</v>
      </c>
      <c r="I284" s="9">
        <v>1</v>
      </c>
      <c r="J284" s="8" t="s">
        <v>782</v>
      </c>
      <c r="K284" s="11" t="s">
        <v>818</v>
      </c>
      <c r="N284" s="15"/>
    </row>
    <row r="285" spans="1:14" x14ac:dyDescent="0.35">
      <c r="A285" s="12" t="s">
        <v>367</v>
      </c>
      <c r="B285" s="12" t="s">
        <v>356</v>
      </c>
      <c r="C285" s="4">
        <v>18.764890999999999</v>
      </c>
      <c r="D285" s="4">
        <v>105.759101</v>
      </c>
      <c r="E285" s="8">
        <v>1930</v>
      </c>
      <c r="F285" s="8">
        <v>1944</v>
      </c>
      <c r="G285" s="9">
        <f t="shared" si="4"/>
        <v>15</v>
      </c>
      <c r="H285" s="8" t="s">
        <v>31</v>
      </c>
      <c r="I285" s="9">
        <v>0</v>
      </c>
      <c r="J285" s="8" t="s">
        <v>811</v>
      </c>
      <c r="K285" s="11" t="s">
        <v>818</v>
      </c>
      <c r="N285" s="15"/>
    </row>
    <row r="286" spans="1:14" x14ac:dyDescent="0.35">
      <c r="A286" s="12" t="s">
        <v>368</v>
      </c>
      <c r="B286" s="12" t="s">
        <v>356</v>
      </c>
      <c r="C286" s="4">
        <v>19.771304000000001</v>
      </c>
      <c r="D286" s="4">
        <v>105.892127</v>
      </c>
      <c r="E286" s="8">
        <v>1930</v>
      </c>
      <c r="F286" s="8">
        <v>1930</v>
      </c>
      <c r="G286" s="9">
        <f t="shared" si="4"/>
        <v>1</v>
      </c>
      <c r="H286" s="8" t="s">
        <v>31</v>
      </c>
      <c r="I286" s="9">
        <v>0</v>
      </c>
      <c r="J286" s="8" t="s">
        <v>810</v>
      </c>
      <c r="K286" s="11" t="s">
        <v>818</v>
      </c>
      <c r="N286" s="15"/>
    </row>
    <row r="287" spans="1:14" x14ac:dyDescent="0.35">
      <c r="A287" s="12" t="s">
        <v>369</v>
      </c>
      <c r="B287" s="12" t="s">
        <v>356</v>
      </c>
      <c r="C287" s="4">
        <v>10.353206</v>
      </c>
      <c r="D287" s="4">
        <v>106.368049</v>
      </c>
      <c r="E287" s="8">
        <v>1862</v>
      </c>
      <c r="F287" s="8">
        <v>1866</v>
      </c>
      <c r="G287" s="9">
        <f t="shared" si="4"/>
        <v>2</v>
      </c>
      <c r="H287" s="8" t="s">
        <v>370</v>
      </c>
      <c r="I287" s="9">
        <v>3</v>
      </c>
      <c r="J287" s="8" t="s">
        <v>782</v>
      </c>
      <c r="K287" s="11" t="s">
        <v>818</v>
      </c>
      <c r="N287" s="15"/>
    </row>
    <row r="288" spans="1:14" x14ac:dyDescent="0.35">
      <c r="A288" s="12" t="s">
        <v>371</v>
      </c>
      <c r="B288" s="12" t="s">
        <v>356</v>
      </c>
      <c r="C288" s="4">
        <v>10.76868</v>
      </c>
      <c r="D288" s="4">
        <v>106.70688800000001</v>
      </c>
      <c r="E288" s="8">
        <v>1861</v>
      </c>
      <c r="F288" s="8">
        <v>1863</v>
      </c>
      <c r="G288" s="9">
        <f t="shared" si="4"/>
        <v>3</v>
      </c>
      <c r="H288" s="8" t="s">
        <v>31</v>
      </c>
      <c r="I288" s="9">
        <v>0</v>
      </c>
      <c r="J288" s="8" t="s">
        <v>810</v>
      </c>
      <c r="K288" s="11" t="s">
        <v>818</v>
      </c>
      <c r="N288" s="15"/>
    </row>
    <row r="289" spans="1:14" x14ac:dyDescent="0.35">
      <c r="A289" s="12" t="s">
        <v>371</v>
      </c>
      <c r="B289" s="12" t="s">
        <v>356</v>
      </c>
      <c r="C289" s="4">
        <v>10.76868</v>
      </c>
      <c r="D289" s="4">
        <v>106.70688800000001</v>
      </c>
      <c r="E289" s="8">
        <v>1864</v>
      </c>
      <c r="F289" s="8">
        <v>1898</v>
      </c>
      <c r="G289" s="9">
        <f t="shared" si="4"/>
        <v>6</v>
      </c>
      <c r="H289" s="8" t="s">
        <v>372</v>
      </c>
      <c r="I289" s="9">
        <v>29</v>
      </c>
      <c r="J289" s="8" t="s">
        <v>782</v>
      </c>
      <c r="K289" s="11" t="s">
        <v>818</v>
      </c>
      <c r="N289" s="15"/>
    </row>
    <row r="290" spans="1:14" x14ac:dyDescent="0.35">
      <c r="A290" s="12" t="s">
        <v>371</v>
      </c>
      <c r="B290" s="12" t="s">
        <v>356</v>
      </c>
      <c r="C290" s="4">
        <v>10.76868</v>
      </c>
      <c r="D290" s="4">
        <v>106.70688800000001</v>
      </c>
      <c r="E290" s="8">
        <v>1921</v>
      </c>
      <c r="F290" s="8">
        <v>1925</v>
      </c>
      <c r="G290" s="9">
        <f t="shared" si="4"/>
        <v>5</v>
      </c>
      <c r="H290" s="8" t="s">
        <v>31</v>
      </c>
      <c r="I290" s="9">
        <v>0</v>
      </c>
      <c r="J290" s="8" t="s">
        <v>811</v>
      </c>
      <c r="K290" s="11" t="s">
        <v>818</v>
      </c>
      <c r="N290" s="15"/>
    </row>
    <row r="291" spans="1:14" x14ac:dyDescent="0.35">
      <c r="A291" s="12" t="s">
        <v>373</v>
      </c>
      <c r="B291" s="12" t="s">
        <v>356</v>
      </c>
      <c r="C291" s="4">
        <v>10.940298</v>
      </c>
      <c r="D291" s="4">
        <v>106.823002</v>
      </c>
      <c r="E291" s="8">
        <v>1861</v>
      </c>
      <c r="F291" s="8">
        <v>1862</v>
      </c>
      <c r="G291" s="9">
        <f t="shared" si="4"/>
        <v>2</v>
      </c>
      <c r="H291" s="8" t="s">
        <v>31</v>
      </c>
      <c r="I291" s="9">
        <v>0</v>
      </c>
      <c r="J291" s="8" t="s">
        <v>782</v>
      </c>
      <c r="K291" s="11" t="s">
        <v>818</v>
      </c>
      <c r="N291" s="15"/>
    </row>
    <row r="292" spans="1:14" x14ac:dyDescent="0.35">
      <c r="A292" s="12" t="s">
        <v>374</v>
      </c>
      <c r="B292" s="12" t="s">
        <v>356</v>
      </c>
      <c r="C292" s="4">
        <v>10.526532</v>
      </c>
      <c r="D292" s="4">
        <v>106.882124</v>
      </c>
      <c r="E292" s="8">
        <v>1861</v>
      </c>
      <c r="F292" s="8">
        <v>1867</v>
      </c>
      <c r="G292" s="9">
        <f t="shared" si="4"/>
        <v>6</v>
      </c>
      <c r="H292" s="8">
        <v>1865</v>
      </c>
      <c r="I292" s="9">
        <v>1</v>
      </c>
      <c r="J292" s="8" t="s">
        <v>810</v>
      </c>
      <c r="K292" s="11" t="s">
        <v>818</v>
      </c>
      <c r="N292" s="15"/>
    </row>
    <row r="293" spans="1:14" x14ac:dyDescent="0.35">
      <c r="A293" s="12" t="s">
        <v>374</v>
      </c>
      <c r="B293" s="12" t="s">
        <v>356</v>
      </c>
      <c r="C293" s="4">
        <v>10.526532</v>
      </c>
      <c r="D293" s="4">
        <v>106.882124</v>
      </c>
      <c r="E293" s="8">
        <v>1896</v>
      </c>
      <c r="F293" s="8">
        <v>1898</v>
      </c>
      <c r="G293" s="9">
        <f t="shared" si="4"/>
        <v>2</v>
      </c>
      <c r="H293" s="8">
        <v>1897</v>
      </c>
      <c r="I293" s="9">
        <v>1</v>
      </c>
      <c r="J293" s="8" t="s">
        <v>782</v>
      </c>
      <c r="K293" s="11" t="s">
        <v>818</v>
      </c>
      <c r="N293" s="15"/>
    </row>
    <row r="294" spans="1:14" x14ac:dyDescent="0.35">
      <c r="A294" s="12" t="s">
        <v>374</v>
      </c>
      <c r="B294" s="12" t="s">
        <v>356</v>
      </c>
      <c r="C294" s="4">
        <v>10.526532</v>
      </c>
      <c r="D294" s="4">
        <v>106.882124</v>
      </c>
      <c r="E294" s="8">
        <v>1868</v>
      </c>
      <c r="F294" s="8">
        <v>1868</v>
      </c>
      <c r="G294" s="9">
        <f t="shared" si="4"/>
        <v>1</v>
      </c>
      <c r="H294" s="8" t="s">
        <v>31</v>
      </c>
      <c r="I294" s="9">
        <v>0</v>
      </c>
      <c r="J294" s="8" t="s">
        <v>811</v>
      </c>
      <c r="K294" s="11" t="s">
        <v>818</v>
      </c>
      <c r="N294" s="15"/>
    </row>
    <row r="295" spans="1:14" x14ac:dyDescent="0.35">
      <c r="A295" s="12" t="s">
        <v>375</v>
      </c>
      <c r="B295" s="12" t="s">
        <v>356</v>
      </c>
      <c r="C295" s="4">
        <v>9.6806809999999999</v>
      </c>
      <c r="D295" s="4">
        <v>104.40230699999999</v>
      </c>
      <c r="E295" s="8">
        <v>1931</v>
      </c>
      <c r="F295" s="8">
        <v>1937</v>
      </c>
      <c r="G295" s="9">
        <f t="shared" si="4"/>
        <v>7</v>
      </c>
      <c r="H295" s="8" t="s">
        <v>31</v>
      </c>
      <c r="I295" s="9">
        <v>0</v>
      </c>
      <c r="J295" s="8" t="s">
        <v>811</v>
      </c>
      <c r="K295" s="11" t="s">
        <v>818</v>
      </c>
      <c r="N295" s="15"/>
    </row>
    <row r="296" spans="1:14" x14ac:dyDescent="0.35">
      <c r="A296" s="12" t="s">
        <v>376</v>
      </c>
      <c r="B296" s="12" t="s">
        <v>356</v>
      </c>
      <c r="C296" s="4">
        <v>20.857005000000001</v>
      </c>
      <c r="D296" s="4">
        <v>106.670652</v>
      </c>
      <c r="E296" s="8">
        <v>1874</v>
      </c>
      <c r="F296" s="8">
        <v>1936</v>
      </c>
      <c r="G296" s="9">
        <f t="shared" si="4"/>
        <v>12</v>
      </c>
      <c r="H296" s="8" t="s">
        <v>377</v>
      </c>
      <c r="I296" s="9">
        <v>51</v>
      </c>
      <c r="J296" s="8" t="s">
        <v>782</v>
      </c>
      <c r="K296" s="11" t="s">
        <v>818</v>
      </c>
      <c r="N296" s="15"/>
    </row>
    <row r="297" spans="1:14" x14ac:dyDescent="0.35">
      <c r="A297" s="12" t="s">
        <v>376</v>
      </c>
      <c r="B297" s="12" t="s">
        <v>356</v>
      </c>
      <c r="C297" s="4">
        <v>20.857005000000001</v>
      </c>
      <c r="D297" s="4">
        <v>106.670652</v>
      </c>
      <c r="E297" s="8">
        <v>1928</v>
      </c>
      <c r="F297" s="8">
        <v>1929</v>
      </c>
      <c r="G297" s="9">
        <f t="shared" si="4"/>
        <v>2</v>
      </c>
      <c r="H297" s="8" t="s">
        <v>31</v>
      </c>
      <c r="I297" s="9">
        <v>0</v>
      </c>
      <c r="J297" s="8" t="s">
        <v>811</v>
      </c>
      <c r="K297" s="11" t="s">
        <v>818</v>
      </c>
      <c r="N297" s="15"/>
    </row>
    <row r="298" spans="1:14" x14ac:dyDescent="0.35">
      <c r="A298" s="12" t="s">
        <v>378</v>
      </c>
      <c r="B298" s="12" t="s">
        <v>356</v>
      </c>
      <c r="C298" s="4">
        <v>15.893839</v>
      </c>
      <c r="D298" s="4">
        <v>108.369156</v>
      </c>
      <c r="E298" s="8">
        <v>1873</v>
      </c>
      <c r="F298" s="8">
        <v>1874</v>
      </c>
      <c r="G298" s="9">
        <f t="shared" si="4"/>
        <v>2</v>
      </c>
      <c r="H298" s="8" t="s">
        <v>31</v>
      </c>
      <c r="I298" s="9">
        <v>0</v>
      </c>
      <c r="J298" s="8" t="s">
        <v>782</v>
      </c>
      <c r="K298" s="11" t="s">
        <v>818</v>
      </c>
      <c r="N298" s="15"/>
    </row>
    <row r="299" spans="1:14" x14ac:dyDescent="0.35">
      <c r="A299" s="12" t="s">
        <v>379</v>
      </c>
      <c r="B299" s="12" t="s">
        <v>356</v>
      </c>
      <c r="C299" s="4">
        <v>10.339561</v>
      </c>
      <c r="D299" s="4">
        <v>107.070967</v>
      </c>
      <c r="E299" s="8">
        <v>1862</v>
      </c>
      <c r="F299" s="8">
        <v>1950</v>
      </c>
      <c r="G299" s="9">
        <f t="shared" si="4"/>
        <v>11</v>
      </c>
      <c r="H299" s="8" t="s">
        <v>380</v>
      </c>
      <c r="I299" s="9">
        <v>78</v>
      </c>
      <c r="J299" s="8" t="s">
        <v>810</v>
      </c>
      <c r="K299" s="11" t="s">
        <v>818</v>
      </c>
      <c r="N299" s="15"/>
    </row>
    <row r="300" spans="1:14" x14ac:dyDescent="0.35">
      <c r="A300" s="12" t="s">
        <v>379</v>
      </c>
      <c r="B300" s="12" t="s">
        <v>356</v>
      </c>
      <c r="C300" s="4">
        <v>10.339561</v>
      </c>
      <c r="D300" s="4">
        <v>107.070967</v>
      </c>
      <c r="E300" s="8">
        <v>1908</v>
      </c>
      <c r="F300" s="8">
        <v>1933</v>
      </c>
      <c r="G300" s="9">
        <f t="shared" si="4"/>
        <v>11</v>
      </c>
      <c r="H300" s="8" t="s">
        <v>381</v>
      </c>
      <c r="I300" s="9">
        <v>15</v>
      </c>
      <c r="J300" s="8" t="s">
        <v>811</v>
      </c>
      <c r="K300" s="11" t="s">
        <v>818</v>
      </c>
      <c r="N300" s="15"/>
    </row>
    <row r="301" spans="1:14" x14ac:dyDescent="0.35">
      <c r="A301" s="12" t="s">
        <v>382</v>
      </c>
      <c r="B301" s="12" t="s">
        <v>356</v>
      </c>
      <c r="C301" s="4">
        <v>20.958089999999999</v>
      </c>
      <c r="D301" s="4">
        <v>107.067233</v>
      </c>
      <c r="E301" s="8">
        <v>1925</v>
      </c>
      <c r="F301" s="8">
        <v>1925</v>
      </c>
      <c r="G301" s="9">
        <f t="shared" si="4"/>
        <v>1</v>
      </c>
      <c r="H301" s="8" t="s">
        <v>31</v>
      </c>
      <c r="I301" s="9">
        <v>0</v>
      </c>
      <c r="J301" s="8" t="s">
        <v>810</v>
      </c>
      <c r="K301" s="11" t="s">
        <v>818</v>
      </c>
      <c r="N301" s="15"/>
    </row>
    <row r="302" spans="1:14" x14ac:dyDescent="0.35">
      <c r="A302" s="12" t="s">
        <v>382</v>
      </c>
      <c r="B302" s="12" t="s">
        <v>356</v>
      </c>
      <c r="C302" s="4">
        <v>20.958089999999999</v>
      </c>
      <c r="D302" s="4">
        <v>107.067233</v>
      </c>
      <c r="E302" s="8">
        <v>1903</v>
      </c>
      <c r="F302" s="8">
        <v>1937</v>
      </c>
      <c r="G302" s="9">
        <f t="shared" si="4"/>
        <v>9</v>
      </c>
      <c r="H302" s="8" t="s">
        <v>383</v>
      </c>
      <c r="I302" s="9">
        <v>26</v>
      </c>
      <c r="J302" s="8" t="s">
        <v>811</v>
      </c>
      <c r="K302" s="11" t="s">
        <v>818</v>
      </c>
      <c r="N302" s="15"/>
    </row>
    <row r="303" spans="1:14" x14ac:dyDescent="0.35">
      <c r="A303" s="12" t="s">
        <v>384</v>
      </c>
      <c r="B303" s="12" t="s">
        <v>356</v>
      </c>
      <c r="C303" s="4">
        <v>11.910499</v>
      </c>
      <c r="D303" s="4">
        <v>109.135366</v>
      </c>
      <c r="E303" s="8">
        <v>1906</v>
      </c>
      <c r="F303" s="8">
        <v>1950</v>
      </c>
      <c r="G303" s="9">
        <f t="shared" si="4"/>
        <v>9</v>
      </c>
      <c r="H303" s="8" t="s">
        <v>385</v>
      </c>
      <c r="I303" s="9">
        <v>36</v>
      </c>
      <c r="J303" s="8" t="s">
        <v>810</v>
      </c>
      <c r="K303" s="11" t="s">
        <v>818</v>
      </c>
      <c r="N303" s="15"/>
    </row>
    <row r="304" spans="1:14" x14ac:dyDescent="0.35">
      <c r="A304" s="12" t="s">
        <v>384</v>
      </c>
      <c r="B304" s="12" t="s">
        <v>356</v>
      </c>
      <c r="C304" s="4">
        <v>11.910499</v>
      </c>
      <c r="D304" s="4">
        <v>109.135366</v>
      </c>
      <c r="E304" s="8">
        <v>1909</v>
      </c>
      <c r="F304" s="8">
        <v>1909</v>
      </c>
      <c r="G304" s="9">
        <f t="shared" si="4"/>
        <v>1</v>
      </c>
      <c r="H304" s="8" t="s">
        <v>31</v>
      </c>
      <c r="I304" s="9">
        <v>0</v>
      </c>
      <c r="J304" s="8" t="s">
        <v>782</v>
      </c>
      <c r="K304" s="11" t="s">
        <v>818</v>
      </c>
      <c r="N304" s="15"/>
    </row>
    <row r="305" spans="1:14" x14ac:dyDescent="0.35">
      <c r="A305" s="12" t="s">
        <v>386</v>
      </c>
      <c r="B305" s="12" t="s">
        <v>356</v>
      </c>
      <c r="C305" s="4">
        <v>20.896004000000001</v>
      </c>
      <c r="D305" s="4">
        <v>107.009812</v>
      </c>
      <c r="E305" s="8">
        <v>1930</v>
      </c>
      <c r="F305" s="8">
        <v>1930</v>
      </c>
      <c r="G305" s="9">
        <f t="shared" si="4"/>
        <v>1</v>
      </c>
      <c r="H305" s="8" t="s">
        <v>31</v>
      </c>
      <c r="I305" s="9">
        <v>0</v>
      </c>
      <c r="J305" s="8" t="s">
        <v>810</v>
      </c>
      <c r="K305" s="11" t="s">
        <v>818</v>
      </c>
      <c r="N305" s="15"/>
    </row>
    <row r="306" spans="1:14" x14ac:dyDescent="0.35">
      <c r="A306" s="12" t="s">
        <v>387</v>
      </c>
      <c r="B306" s="12" t="s">
        <v>356</v>
      </c>
      <c r="C306" s="4">
        <v>14.323814</v>
      </c>
      <c r="D306" s="4">
        <v>109.142048</v>
      </c>
      <c r="E306" s="8">
        <v>1935</v>
      </c>
      <c r="F306" s="8">
        <v>1936</v>
      </c>
      <c r="G306" s="9">
        <f t="shared" si="4"/>
        <v>2</v>
      </c>
      <c r="H306" s="8" t="s">
        <v>31</v>
      </c>
      <c r="I306" s="9">
        <v>0</v>
      </c>
      <c r="J306" s="8" t="s">
        <v>810</v>
      </c>
      <c r="K306" s="11" t="s">
        <v>818</v>
      </c>
      <c r="N306" s="15"/>
    </row>
    <row r="307" spans="1:14" x14ac:dyDescent="0.35">
      <c r="A307" s="12" t="s">
        <v>388</v>
      </c>
      <c r="B307" s="12" t="s">
        <v>356</v>
      </c>
      <c r="C307" s="4">
        <v>16.041170999999999</v>
      </c>
      <c r="D307" s="4">
        <v>108.228494</v>
      </c>
      <c r="E307" s="8">
        <v>1858</v>
      </c>
      <c r="F307" s="8">
        <v>1944</v>
      </c>
      <c r="G307" s="9">
        <f t="shared" si="4"/>
        <v>18</v>
      </c>
      <c r="H307" s="8" t="s">
        <v>389</v>
      </c>
      <c r="I307" s="9">
        <v>69</v>
      </c>
      <c r="J307" s="8" t="s">
        <v>782</v>
      </c>
      <c r="K307" s="11" t="s">
        <v>818</v>
      </c>
      <c r="N307" s="15"/>
    </row>
    <row r="308" spans="1:14" x14ac:dyDescent="0.35">
      <c r="A308" s="12" t="s">
        <v>388</v>
      </c>
      <c r="B308" s="12" t="s">
        <v>356</v>
      </c>
      <c r="C308" s="4">
        <v>16.041170999999999</v>
      </c>
      <c r="D308" s="4">
        <v>108.228494</v>
      </c>
      <c r="E308" s="8">
        <v>1858</v>
      </c>
      <c r="F308" s="8">
        <v>1908</v>
      </c>
      <c r="G308" s="9">
        <f t="shared" si="4"/>
        <v>4</v>
      </c>
      <c r="H308" s="8" t="s">
        <v>390</v>
      </c>
      <c r="I308" s="9">
        <v>47</v>
      </c>
      <c r="J308" s="8" t="s">
        <v>810</v>
      </c>
      <c r="K308" s="11" t="s">
        <v>818</v>
      </c>
      <c r="N308" s="15"/>
    </row>
    <row r="309" spans="1:14" x14ac:dyDescent="0.35">
      <c r="A309" s="12" t="s">
        <v>388</v>
      </c>
      <c r="B309" s="12" t="s">
        <v>356</v>
      </c>
      <c r="C309" s="4">
        <v>16.041170999999999</v>
      </c>
      <c r="D309" s="4">
        <v>108.228494</v>
      </c>
      <c r="E309" s="8">
        <v>1902</v>
      </c>
      <c r="F309" s="8">
        <v>1949</v>
      </c>
      <c r="G309" s="9">
        <f t="shared" si="4"/>
        <v>21</v>
      </c>
      <c r="H309" s="8" t="s">
        <v>391</v>
      </c>
      <c r="I309" s="9">
        <v>27</v>
      </c>
      <c r="J309" s="8" t="s">
        <v>811</v>
      </c>
      <c r="K309" s="11" t="s">
        <v>818</v>
      </c>
      <c r="N309" s="15"/>
    </row>
    <row r="310" spans="1:14" x14ac:dyDescent="0.35">
      <c r="A310" s="12" t="s">
        <v>392</v>
      </c>
      <c r="B310" s="12" t="s">
        <v>356</v>
      </c>
      <c r="C310" s="4">
        <v>11.545551</v>
      </c>
      <c r="D310" s="4">
        <v>109.023473</v>
      </c>
      <c r="E310" s="8">
        <v>1930</v>
      </c>
      <c r="F310" s="8">
        <v>1930</v>
      </c>
      <c r="G310" s="9">
        <f t="shared" si="4"/>
        <v>1</v>
      </c>
      <c r="H310" s="8" t="s">
        <v>31</v>
      </c>
      <c r="I310" s="9">
        <v>0</v>
      </c>
      <c r="J310" s="8" t="s">
        <v>810</v>
      </c>
      <c r="K310" s="11" t="s">
        <v>818</v>
      </c>
      <c r="N310" s="15"/>
    </row>
    <row r="311" spans="1:14" x14ac:dyDescent="0.35">
      <c r="A311" s="12" t="s">
        <v>393</v>
      </c>
      <c r="B311" s="12" t="s">
        <v>356</v>
      </c>
      <c r="C311" s="4">
        <v>12.261810000000001</v>
      </c>
      <c r="D311" s="4">
        <v>109.185677</v>
      </c>
      <c r="E311" s="8">
        <v>1898</v>
      </c>
      <c r="F311" s="8">
        <v>1902</v>
      </c>
      <c r="G311" s="9">
        <f t="shared" si="4"/>
        <v>3</v>
      </c>
      <c r="H311" s="8" t="s">
        <v>87</v>
      </c>
      <c r="I311" s="9">
        <v>2</v>
      </c>
      <c r="J311" s="8" t="s">
        <v>811</v>
      </c>
      <c r="K311" s="11" t="s">
        <v>818</v>
      </c>
      <c r="N311" s="15"/>
    </row>
    <row r="312" spans="1:14" x14ac:dyDescent="0.35">
      <c r="A312" s="12" t="s">
        <v>393</v>
      </c>
      <c r="B312" s="12" t="s">
        <v>356</v>
      </c>
      <c r="C312" s="4">
        <v>12.261810000000001</v>
      </c>
      <c r="D312" s="4">
        <v>109.185677</v>
      </c>
      <c r="E312" s="8">
        <v>1912</v>
      </c>
      <c r="F312" s="8">
        <v>1913</v>
      </c>
      <c r="G312" s="9">
        <f t="shared" si="4"/>
        <v>2</v>
      </c>
      <c r="H312" s="8" t="s">
        <v>31</v>
      </c>
      <c r="I312" s="9">
        <v>0</v>
      </c>
      <c r="J312" s="8" t="s">
        <v>810</v>
      </c>
      <c r="K312" s="11" t="s">
        <v>818</v>
      </c>
      <c r="N312" s="15"/>
    </row>
    <row r="313" spans="1:14" x14ac:dyDescent="0.35">
      <c r="A313" s="12" t="s">
        <v>394</v>
      </c>
      <c r="B313" s="12" t="s">
        <v>356</v>
      </c>
      <c r="C313" s="4">
        <v>13.774584000000001</v>
      </c>
      <c r="D313" s="4">
        <v>109.241195</v>
      </c>
      <c r="E313" s="8">
        <v>1902</v>
      </c>
      <c r="F313" s="8">
        <v>1902</v>
      </c>
      <c r="G313" s="9">
        <f t="shared" si="4"/>
        <v>1</v>
      </c>
      <c r="H313" s="8" t="s">
        <v>31</v>
      </c>
      <c r="I313" s="9">
        <v>0</v>
      </c>
      <c r="J313" s="8" t="s">
        <v>782</v>
      </c>
      <c r="K313" s="11" t="s">
        <v>818</v>
      </c>
      <c r="N313" s="15"/>
    </row>
    <row r="314" spans="1:14" x14ac:dyDescent="0.35">
      <c r="A314" s="12" t="s">
        <v>394</v>
      </c>
      <c r="B314" s="12" t="s">
        <v>356</v>
      </c>
      <c r="C314" s="4">
        <v>13.774584000000001</v>
      </c>
      <c r="D314" s="4">
        <v>109.241195</v>
      </c>
      <c r="E314" s="8">
        <v>1879</v>
      </c>
      <c r="F314" s="8">
        <v>1938</v>
      </c>
      <c r="G314" s="9">
        <f t="shared" si="4"/>
        <v>11</v>
      </c>
      <c r="H314" s="8" t="s">
        <v>395</v>
      </c>
      <c r="I314" s="9">
        <v>49</v>
      </c>
      <c r="J314" s="8" t="s">
        <v>811</v>
      </c>
      <c r="K314" s="11" t="s">
        <v>818</v>
      </c>
      <c r="N314" s="15"/>
    </row>
    <row r="315" spans="1:14" x14ac:dyDescent="0.35">
      <c r="A315" s="12" t="s">
        <v>394</v>
      </c>
      <c r="B315" s="12" t="s">
        <v>356</v>
      </c>
      <c r="C315" s="4">
        <v>13.774584000000001</v>
      </c>
      <c r="D315" s="4">
        <v>109.241195</v>
      </c>
      <c r="E315" s="8">
        <v>1926</v>
      </c>
      <c r="F315" s="8">
        <v>1926</v>
      </c>
      <c r="G315" s="9">
        <f t="shared" si="4"/>
        <v>1</v>
      </c>
      <c r="H315" s="8" t="s">
        <v>31</v>
      </c>
      <c r="I315" s="9">
        <v>0</v>
      </c>
      <c r="J315" s="8" t="s">
        <v>810</v>
      </c>
      <c r="K315" s="11" t="s">
        <v>818</v>
      </c>
      <c r="N315" s="15"/>
    </row>
    <row r="316" spans="1:14" x14ac:dyDescent="0.35">
      <c r="A316" s="12" t="s">
        <v>396</v>
      </c>
      <c r="B316" s="12" t="s">
        <v>356</v>
      </c>
      <c r="C316" s="4">
        <v>10.379394</v>
      </c>
      <c r="D316" s="4">
        <v>107.089349</v>
      </c>
      <c r="E316" s="8">
        <v>1930</v>
      </c>
      <c r="F316" s="8">
        <v>1944</v>
      </c>
      <c r="G316" s="9">
        <f t="shared" si="4"/>
        <v>15</v>
      </c>
      <c r="H316" s="8" t="s">
        <v>31</v>
      </c>
      <c r="I316" s="9">
        <v>0</v>
      </c>
      <c r="J316" s="8" t="s">
        <v>811</v>
      </c>
      <c r="K316" s="11" t="s">
        <v>818</v>
      </c>
      <c r="N316" s="15"/>
    </row>
    <row r="317" spans="1:14" x14ac:dyDescent="0.35">
      <c r="A317" s="12" t="s">
        <v>397</v>
      </c>
      <c r="B317" s="12" t="s">
        <v>398</v>
      </c>
      <c r="C317" s="4">
        <v>9.499136</v>
      </c>
      <c r="D317" s="4">
        <v>100.012421</v>
      </c>
      <c r="E317" s="8">
        <v>1902</v>
      </c>
      <c r="F317" s="8">
        <v>1952</v>
      </c>
      <c r="G317" s="9">
        <f t="shared" si="4"/>
        <v>8</v>
      </c>
      <c r="H317" s="8" t="s">
        <v>399</v>
      </c>
      <c r="I317" s="9">
        <v>43</v>
      </c>
      <c r="J317" s="8" t="s">
        <v>810</v>
      </c>
      <c r="K317" s="11" t="s">
        <v>818</v>
      </c>
      <c r="N317" s="15"/>
    </row>
    <row r="318" spans="1:14" x14ac:dyDescent="0.35">
      <c r="A318" s="12" t="s">
        <v>400</v>
      </c>
      <c r="B318" s="12" t="s">
        <v>401</v>
      </c>
      <c r="C318" s="4">
        <v>21.479403000000001</v>
      </c>
      <c r="D318" s="4">
        <v>109.079849</v>
      </c>
      <c r="E318" s="8">
        <v>1901</v>
      </c>
      <c r="F318" s="8">
        <v>1901</v>
      </c>
      <c r="G318" s="9">
        <f t="shared" si="4"/>
        <v>1</v>
      </c>
      <c r="H318" s="8" t="s">
        <v>31</v>
      </c>
      <c r="I318" s="9">
        <v>0</v>
      </c>
      <c r="J318" s="8" t="s">
        <v>811</v>
      </c>
      <c r="K318" s="11" t="s">
        <v>818</v>
      </c>
      <c r="N318" s="15"/>
    </row>
    <row r="319" spans="1:14" x14ac:dyDescent="0.35">
      <c r="A319" s="12" t="s">
        <v>402</v>
      </c>
      <c r="B319" s="12" t="s">
        <v>401</v>
      </c>
      <c r="C319" s="4">
        <v>37.593190999999997</v>
      </c>
      <c r="D319" s="4">
        <v>121.423074</v>
      </c>
      <c r="E319" s="8">
        <v>1860</v>
      </c>
      <c r="F319" s="8">
        <v>1860</v>
      </c>
      <c r="G319" s="9">
        <f t="shared" si="4"/>
        <v>1</v>
      </c>
      <c r="H319" s="8" t="s">
        <v>31</v>
      </c>
      <c r="I319" s="9">
        <v>0</v>
      </c>
      <c r="J319" s="8" t="s">
        <v>810</v>
      </c>
      <c r="K319" s="11" t="s">
        <v>818</v>
      </c>
      <c r="N319" s="15"/>
    </row>
    <row r="320" spans="1:14" x14ac:dyDescent="0.35">
      <c r="A320" s="12" t="s">
        <v>403</v>
      </c>
      <c r="B320" s="12" t="s">
        <v>404</v>
      </c>
      <c r="C320" s="4">
        <v>-8.3640969999999992</v>
      </c>
      <c r="D320" s="4">
        <v>127.077234</v>
      </c>
      <c r="E320" s="8">
        <v>1903</v>
      </c>
      <c r="F320" s="8">
        <v>1903</v>
      </c>
      <c r="G320" s="9">
        <f t="shared" si="4"/>
        <v>1</v>
      </c>
      <c r="H320" s="8" t="s">
        <v>31</v>
      </c>
      <c r="I320" s="9">
        <v>0</v>
      </c>
      <c r="J320" s="8" t="s">
        <v>811</v>
      </c>
      <c r="K320" s="11" t="s">
        <v>818</v>
      </c>
      <c r="N320" s="15"/>
    </row>
    <row r="321" spans="1:14" x14ac:dyDescent="0.35">
      <c r="A321" s="12" t="s">
        <v>405</v>
      </c>
      <c r="B321" s="12" t="s">
        <v>406</v>
      </c>
      <c r="C321" s="4">
        <v>-43.803795999999998</v>
      </c>
      <c r="D321" s="4">
        <v>172.966612</v>
      </c>
      <c r="E321" s="8">
        <v>1844</v>
      </c>
      <c r="F321" s="8">
        <v>1844</v>
      </c>
      <c r="G321" s="9">
        <f t="shared" si="4"/>
        <v>1</v>
      </c>
      <c r="H321" s="8" t="s">
        <v>31</v>
      </c>
      <c r="I321" s="9">
        <v>0</v>
      </c>
      <c r="J321" s="8" t="s">
        <v>782</v>
      </c>
      <c r="K321" s="11" t="s">
        <v>818</v>
      </c>
      <c r="N321" s="15"/>
    </row>
    <row r="322" spans="1:14" x14ac:dyDescent="0.35">
      <c r="A322" s="12" t="s">
        <v>405</v>
      </c>
      <c r="B322" s="12" t="s">
        <v>406</v>
      </c>
      <c r="C322" s="4">
        <v>-43.803795999999998</v>
      </c>
      <c r="D322" s="4">
        <v>172.966612</v>
      </c>
      <c r="E322" s="8">
        <v>1843</v>
      </c>
      <c r="F322" s="8">
        <v>1844</v>
      </c>
      <c r="G322" s="9">
        <f t="shared" si="4"/>
        <v>2</v>
      </c>
      <c r="H322" s="8" t="s">
        <v>31</v>
      </c>
      <c r="I322" s="9">
        <v>0</v>
      </c>
      <c r="J322" s="8" t="s">
        <v>810</v>
      </c>
      <c r="K322" s="11" t="s">
        <v>818</v>
      </c>
      <c r="N322" s="15"/>
    </row>
    <row r="323" spans="1:14" x14ac:dyDescent="0.35">
      <c r="A323" s="8" t="s">
        <v>407</v>
      </c>
      <c r="B323" s="8" t="s">
        <v>408</v>
      </c>
      <c r="C323" s="4">
        <v>-16.778979</v>
      </c>
      <c r="D323" s="4">
        <f>215.39147-360</f>
        <v>-144.60853</v>
      </c>
      <c r="E323" s="8">
        <v>1953</v>
      </c>
      <c r="F323" s="8">
        <v>1956</v>
      </c>
      <c r="G323" s="9">
        <f t="shared" si="4"/>
        <v>4</v>
      </c>
      <c r="H323" s="8" t="s">
        <v>31</v>
      </c>
      <c r="I323" s="9">
        <v>0</v>
      </c>
      <c r="J323" s="8" t="s">
        <v>810</v>
      </c>
      <c r="K323" s="11" t="s">
        <v>818</v>
      </c>
      <c r="N323" s="15"/>
    </row>
    <row r="324" spans="1:14" x14ac:dyDescent="0.35">
      <c r="A324" s="8" t="s">
        <v>782</v>
      </c>
      <c r="B324" s="17" t="s">
        <v>409</v>
      </c>
      <c r="C324" s="4">
        <v>-17.584523000000001</v>
      </c>
      <c r="D324" s="4">
        <f>210.359095-360</f>
        <v>-149.640905</v>
      </c>
      <c r="E324" s="8">
        <v>1958</v>
      </c>
      <c r="F324" s="8">
        <v>1968</v>
      </c>
      <c r="G324" s="9">
        <f t="shared" si="4"/>
        <v>8</v>
      </c>
      <c r="H324" s="8" t="s">
        <v>410</v>
      </c>
      <c r="I324" s="9">
        <v>3</v>
      </c>
      <c r="J324" s="8" t="s">
        <v>810</v>
      </c>
      <c r="K324" s="11" t="s">
        <v>818</v>
      </c>
      <c r="N324" s="15"/>
    </row>
    <row r="325" spans="1:14" x14ac:dyDescent="0.35">
      <c r="A325" s="12" t="s">
        <v>411</v>
      </c>
      <c r="B325" s="12" t="s">
        <v>409</v>
      </c>
      <c r="C325" s="4">
        <v>-23.117782999999999</v>
      </c>
      <c r="D325" s="4">
        <v>-134.96876499999999</v>
      </c>
      <c r="E325" s="8">
        <v>1956</v>
      </c>
      <c r="F325" s="8">
        <v>1968</v>
      </c>
      <c r="G325" s="9">
        <f t="shared" si="4"/>
        <v>6</v>
      </c>
      <c r="H325" s="8" t="s">
        <v>412</v>
      </c>
      <c r="I325" s="9">
        <v>7</v>
      </c>
      <c r="J325" s="8" t="s">
        <v>810</v>
      </c>
      <c r="K325" s="11" t="s">
        <v>818</v>
      </c>
      <c r="N325" s="15"/>
    </row>
    <row r="326" spans="1:14" x14ac:dyDescent="0.35">
      <c r="A326" s="12" t="s">
        <v>413</v>
      </c>
      <c r="B326" s="12" t="s">
        <v>409</v>
      </c>
      <c r="C326" s="4">
        <v>-21.835666</v>
      </c>
      <c r="D326" s="4">
        <v>-138.90771799999999</v>
      </c>
      <c r="E326" s="8">
        <v>1962</v>
      </c>
      <c r="F326" s="8">
        <v>1968</v>
      </c>
      <c r="G326" s="9">
        <f t="shared" si="4"/>
        <v>4</v>
      </c>
      <c r="H326" s="8" t="s">
        <v>414</v>
      </c>
      <c r="I326" s="9">
        <v>3</v>
      </c>
      <c r="J326" s="8" t="s">
        <v>810</v>
      </c>
      <c r="K326" s="11" t="s">
        <v>818</v>
      </c>
      <c r="N326" s="15"/>
    </row>
    <row r="327" spans="1:14" x14ac:dyDescent="0.35">
      <c r="A327" s="12" t="s">
        <v>415</v>
      </c>
      <c r="B327" s="12" t="s">
        <v>409</v>
      </c>
      <c r="C327" s="4">
        <v>-9.8059829999999994</v>
      </c>
      <c r="D327" s="4">
        <v>-139.03146000000001</v>
      </c>
      <c r="E327" s="8">
        <v>1956</v>
      </c>
      <c r="F327" s="8">
        <v>1958</v>
      </c>
      <c r="G327" s="9">
        <f t="shared" si="4"/>
        <v>3</v>
      </c>
      <c r="H327" s="8" t="s">
        <v>31</v>
      </c>
      <c r="I327" s="9">
        <v>0</v>
      </c>
      <c r="J327" s="8" t="s">
        <v>810</v>
      </c>
      <c r="K327" s="11" t="s">
        <v>818</v>
      </c>
      <c r="N327" s="15"/>
    </row>
    <row r="328" spans="1:14" x14ac:dyDescent="0.35">
      <c r="A328" s="12" t="s">
        <v>416</v>
      </c>
      <c r="B328" s="12" t="s">
        <v>409</v>
      </c>
      <c r="C328" s="4">
        <v>-14.945561</v>
      </c>
      <c r="D328" s="4">
        <v>-147.70623900000001</v>
      </c>
      <c r="E328" s="8">
        <v>1949</v>
      </c>
      <c r="F328" s="8">
        <v>1968</v>
      </c>
      <c r="G328" s="9">
        <f t="shared" si="4"/>
        <v>10</v>
      </c>
      <c r="H328" s="8" t="s">
        <v>417</v>
      </c>
      <c r="I328" s="9">
        <v>10</v>
      </c>
      <c r="J328" s="8" t="s">
        <v>810</v>
      </c>
      <c r="K328" s="11" t="s">
        <v>818</v>
      </c>
      <c r="N328" s="15"/>
    </row>
    <row r="329" spans="1:14" x14ac:dyDescent="0.35">
      <c r="A329" s="12" t="s">
        <v>418</v>
      </c>
      <c r="B329" s="12" t="s">
        <v>409</v>
      </c>
      <c r="C329" s="4">
        <v>-17.730347999999999</v>
      </c>
      <c r="D329" s="4">
        <v>-149.31963400000001</v>
      </c>
      <c r="E329" s="8">
        <v>1936</v>
      </c>
      <c r="F329" s="8">
        <v>1968</v>
      </c>
      <c r="G329" s="9">
        <f t="shared" si="4"/>
        <v>7</v>
      </c>
      <c r="H329" s="8" t="s">
        <v>419</v>
      </c>
      <c r="I329" s="9">
        <v>26</v>
      </c>
      <c r="J329" s="8" t="s">
        <v>810</v>
      </c>
      <c r="K329" s="11" t="s">
        <v>818</v>
      </c>
      <c r="N329" s="15"/>
    </row>
    <row r="330" spans="1:14" x14ac:dyDescent="0.35">
      <c r="A330" s="12" t="s">
        <v>420</v>
      </c>
      <c r="B330" s="12" t="s">
        <v>409</v>
      </c>
      <c r="C330" s="4">
        <v>-17.535081999999999</v>
      </c>
      <c r="D330" s="4">
        <v>-149.569267</v>
      </c>
      <c r="E330" s="8">
        <v>1911</v>
      </c>
      <c r="F330" s="8">
        <v>1924</v>
      </c>
      <c r="G330" s="9">
        <f t="shared" si="4"/>
        <v>2</v>
      </c>
      <c r="H330" s="8" t="s">
        <v>421</v>
      </c>
      <c r="I330" s="9">
        <v>12</v>
      </c>
      <c r="J330" s="8" t="s">
        <v>811</v>
      </c>
      <c r="K330" s="11" t="s">
        <v>818</v>
      </c>
      <c r="N330" s="15"/>
    </row>
    <row r="331" spans="1:14" x14ac:dyDescent="0.35">
      <c r="A331" s="12" t="s">
        <v>422</v>
      </c>
      <c r="B331" s="12" t="s">
        <v>409</v>
      </c>
      <c r="C331" s="4">
        <v>-17.507771999999999</v>
      </c>
      <c r="D331" s="4">
        <v>-149.82211599999999</v>
      </c>
      <c r="E331" s="8">
        <v>1956</v>
      </c>
      <c r="F331" s="8">
        <v>1957</v>
      </c>
      <c r="G331" s="9">
        <f t="shared" si="4"/>
        <v>2</v>
      </c>
      <c r="H331" s="8" t="s">
        <v>31</v>
      </c>
      <c r="I331" s="9">
        <v>0</v>
      </c>
      <c r="J331" s="8" t="s">
        <v>810</v>
      </c>
      <c r="K331" s="11" t="s">
        <v>818</v>
      </c>
      <c r="N331" s="15"/>
    </row>
    <row r="332" spans="1:14" x14ac:dyDescent="0.35">
      <c r="A332" s="12" t="s">
        <v>423</v>
      </c>
      <c r="B332" s="12" t="s">
        <v>409</v>
      </c>
      <c r="C332" s="4">
        <v>-16.728531</v>
      </c>
      <c r="D332" s="4">
        <v>-151.47740300000001</v>
      </c>
      <c r="E332" s="8">
        <v>1956</v>
      </c>
      <c r="F332" s="8">
        <v>1969</v>
      </c>
      <c r="G332" s="9">
        <f t="shared" si="4"/>
        <v>3</v>
      </c>
      <c r="H332" s="8" t="s">
        <v>424</v>
      </c>
      <c r="I332" s="9">
        <v>11</v>
      </c>
      <c r="J332" s="8" t="s">
        <v>810</v>
      </c>
      <c r="K332" s="11" t="s">
        <v>818</v>
      </c>
      <c r="N332" s="15"/>
    </row>
    <row r="333" spans="1:14" x14ac:dyDescent="0.35">
      <c r="A333" s="12" t="s">
        <v>425</v>
      </c>
      <c r="B333" s="12" t="s">
        <v>409</v>
      </c>
      <c r="C333" s="4">
        <v>-16.637475999999999</v>
      </c>
      <c r="D333" s="4">
        <v>-151.49120099999999</v>
      </c>
      <c r="E333" s="8">
        <v>1956</v>
      </c>
      <c r="F333" s="8">
        <v>1957</v>
      </c>
      <c r="G333" s="9">
        <f t="shared" si="4"/>
        <v>2</v>
      </c>
      <c r="H333" s="8" t="s">
        <v>31</v>
      </c>
      <c r="I333" s="9">
        <v>0</v>
      </c>
      <c r="J333" s="8" t="s">
        <v>810</v>
      </c>
      <c r="K333" s="11" t="s">
        <v>818</v>
      </c>
      <c r="N333" s="15"/>
    </row>
    <row r="334" spans="1:14" x14ac:dyDescent="0.35">
      <c r="A334" s="12" t="s">
        <v>426</v>
      </c>
      <c r="B334" s="12" t="s">
        <v>409</v>
      </c>
      <c r="C334" s="4">
        <v>-16.506883999999999</v>
      </c>
      <c r="D334" s="4">
        <v>-151.752612</v>
      </c>
      <c r="E334" s="8">
        <v>1956</v>
      </c>
      <c r="F334" s="8">
        <v>1967</v>
      </c>
      <c r="G334" s="9">
        <f t="shared" si="4"/>
        <v>4</v>
      </c>
      <c r="H334" s="8" t="s">
        <v>427</v>
      </c>
      <c r="I334" s="9">
        <v>8</v>
      </c>
      <c r="J334" s="8" t="s">
        <v>810</v>
      </c>
      <c r="K334" s="11" t="s">
        <v>818</v>
      </c>
      <c r="N334" s="15"/>
    </row>
    <row r="335" spans="1:14" x14ac:dyDescent="0.35">
      <c r="A335" s="12" t="s">
        <v>428</v>
      </c>
      <c r="B335" s="12" t="s">
        <v>429</v>
      </c>
      <c r="C335" s="4">
        <v>-20.483661999999999</v>
      </c>
      <c r="D335" s="4">
        <v>164.17596800000001</v>
      </c>
      <c r="E335" s="8">
        <v>1936</v>
      </c>
      <c r="F335" s="8">
        <v>1936</v>
      </c>
      <c r="G335" s="9">
        <f t="shared" si="4"/>
        <v>1</v>
      </c>
      <c r="H335" s="8" t="s">
        <v>31</v>
      </c>
      <c r="I335" s="9">
        <v>0</v>
      </c>
      <c r="J335" s="8" t="s">
        <v>810</v>
      </c>
      <c r="K335" s="11" t="s">
        <v>818</v>
      </c>
      <c r="N335" s="15"/>
    </row>
    <row r="336" spans="1:14" x14ac:dyDescent="0.35">
      <c r="A336" s="8" t="s">
        <v>782</v>
      </c>
      <c r="B336" s="12" t="s">
        <v>429</v>
      </c>
      <c r="C336" s="4">
        <v>-21.284682</v>
      </c>
      <c r="D336" s="4">
        <v>165.27121600000001</v>
      </c>
      <c r="E336" s="8">
        <v>1872</v>
      </c>
      <c r="F336" s="8">
        <v>1965</v>
      </c>
      <c r="G336" s="9">
        <f t="shared" si="4"/>
        <v>6</v>
      </c>
      <c r="H336" s="8" t="s">
        <v>430</v>
      </c>
      <c r="I336" s="9">
        <v>88</v>
      </c>
      <c r="J336" s="8" t="s">
        <v>810</v>
      </c>
      <c r="K336" s="11" t="s">
        <v>818</v>
      </c>
      <c r="N336" s="15"/>
    </row>
    <row r="337" spans="1:14" x14ac:dyDescent="0.35">
      <c r="A337" s="12" t="s">
        <v>431</v>
      </c>
      <c r="B337" s="12" t="s">
        <v>429</v>
      </c>
      <c r="C337" s="4">
        <v>-21.611584000000001</v>
      </c>
      <c r="D337" s="4">
        <v>166.215552</v>
      </c>
      <c r="E337" s="8">
        <v>1906</v>
      </c>
      <c r="F337" s="8">
        <v>1907</v>
      </c>
      <c r="G337" s="9">
        <f t="shared" si="4"/>
        <v>2</v>
      </c>
      <c r="H337" s="8" t="s">
        <v>31</v>
      </c>
      <c r="I337" s="9">
        <v>0</v>
      </c>
      <c r="J337" s="8" t="s">
        <v>811</v>
      </c>
      <c r="K337" s="11" t="s">
        <v>818</v>
      </c>
      <c r="N337" s="15"/>
    </row>
    <row r="338" spans="1:14" x14ac:dyDescent="0.35">
      <c r="A338" s="12" t="s">
        <v>432</v>
      </c>
      <c r="B338" s="12" t="s">
        <v>429</v>
      </c>
      <c r="C338" s="4">
        <v>-22.276325</v>
      </c>
      <c r="D338" s="4">
        <v>166.440698</v>
      </c>
      <c r="E338" s="8">
        <v>1930</v>
      </c>
      <c r="F338" s="8">
        <v>1937</v>
      </c>
      <c r="G338" s="9">
        <f t="shared" si="4"/>
        <v>8</v>
      </c>
      <c r="H338" s="8" t="s">
        <v>31</v>
      </c>
      <c r="I338" s="9">
        <v>0</v>
      </c>
      <c r="J338" s="8" t="s">
        <v>810</v>
      </c>
      <c r="K338" s="11" t="s">
        <v>818</v>
      </c>
      <c r="N338" s="15"/>
    </row>
    <row r="339" spans="1:14" x14ac:dyDescent="0.35">
      <c r="A339" s="12" t="s">
        <v>433</v>
      </c>
      <c r="B339" s="12" t="s">
        <v>429</v>
      </c>
      <c r="C339" s="4">
        <v>-22.287156</v>
      </c>
      <c r="D339" s="4">
        <v>167.01777999999999</v>
      </c>
      <c r="E339" s="8">
        <v>1938</v>
      </c>
      <c r="F339" s="8">
        <v>1938</v>
      </c>
      <c r="G339" s="9">
        <f t="shared" si="4"/>
        <v>1</v>
      </c>
      <c r="H339" s="8" t="s">
        <v>31</v>
      </c>
      <c r="I339" s="9">
        <v>0</v>
      </c>
      <c r="J339" s="8" t="s">
        <v>810</v>
      </c>
      <c r="K339" s="11" t="s">
        <v>818</v>
      </c>
      <c r="N339" s="15"/>
    </row>
    <row r="340" spans="1:14" x14ac:dyDescent="0.35">
      <c r="A340" s="12" t="s">
        <v>434</v>
      </c>
      <c r="B340" s="12" t="s">
        <v>409</v>
      </c>
      <c r="C340" s="4">
        <v>-14.30904</v>
      </c>
      <c r="D340" s="4">
        <f>181.879924-360</f>
        <v>-178.12007600000001</v>
      </c>
      <c r="E340" s="8">
        <v>1936</v>
      </c>
      <c r="F340" s="8">
        <v>1936</v>
      </c>
      <c r="G340" s="9">
        <f t="shared" si="4"/>
        <v>1</v>
      </c>
      <c r="H340" s="8" t="s">
        <v>31</v>
      </c>
      <c r="I340" s="9">
        <v>0</v>
      </c>
      <c r="J340" s="8" t="s">
        <v>811</v>
      </c>
      <c r="K340" s="11" t="s">
        <v>818</v>
      </c>
      <c r="N340" s="15"/>
    </row>
    <row r="341" spans="1:14" x14ac:dyDescent="0.35">
      <c r="A341" s="12" t="s">
        <v>435</v>
      </c>
      <c r="B341" s="12" t="s">
        <v>436</v>
      </c>
      <c r="C341" s="9">
        <v>21.312847000000001</v>
      </c>
      <c r="D341" s="9">
        <v>-157.86618899999999</v>
      </c>
      <c r="E341" s="8">
        <v>1851</v>
      </c>
      <c r="F341" s="8">
        <v>1851</v>
      </c>
      <c r="G341" s="9">
        <f t="shared" si="4"/>
        <v>1</v>
      </c>
      <c r="H341" s="8" t="s">
        <v>31</v>
      </c>
      <c r="I341" s="9">
        <v>0</v>
      </c>
      <c r="J341" s="8" t="s">
        <v>782</v>
      </c>
      <c r="K341" s="11" t="s">
        <v>818</v>
      </c>
      <c r="N341" s="15"/>
    </row>
    <row r="342" spans="1:14" x14ac:dyDescent="0.35">
      <c r="A342" s="12" t="s">
        <v>437</v>
      </c>
      <c r="B342" s="12" t="s">
        <v>438</v>
      </c>
      <c r="C342" s="4">
        <v>-55.977581999999998</v>
      </c>
      <c r="D342" s="4">
        <v>-67.263006000000004</v>
      </c>
      <c r="E342" s="8">
        <v>1882</v>
      </c>
      <c r="F342" s="8">
        <v>1883</v>
      </c>
      <c r="G342" s="9">
        <f t="shared" si="4"/>
        <v>2</v>
      </c>
      <c r="H342" s="8" t="s">
        <v>31</v>
      </c>
      <c r="I342" s="9">
        <v>0</v>
      </c>
      <c r="J342" s="8" t="s">
        <v>810</v>
      </c>
      <c r="K342" s="11" t="s">
        <v>818</v>
      </c>
      <c r="N342" s="15"/>
    </row>
    <row r="343" spans="1:14" x14ac:dyDescent="0.35">
      <c r="A343" s="18" t="s">
        <v>439</v>
      </c>
      <c r="B343" s="12" t="s">
        <v>440</v>
      </c>
      <c r="C343" s="4">
        <v>9.3637309999999996</v>
      </c>
      <c r="D343" s="4">
        <v>-79.894451000000004</v>
      </c>
      <c r="E343" s="8">
        <v>1882</v>
      </c>
      <c r="F343" s="8">
        <v>1882</v>
      </c>
      <c r="G343" s="9">
        <f t="shared" si="4"/>
        <v>1</v>
      </c>
      <c r="H343" s="8" t="s">
        <v>31</v>
      </c>
      <c r="I343" s="9">
        <v>0</v>
      </c>
      <c r="J343" s="8" t="s">
        <v>782</v>
      </c>
      <c r="K343" s="11" t="s">
        <v>818</v>
      </c>
      <c r="N343" s="15"/>
    </row>
    <row r="344" spans="1:14" x14ac:dyDescent="0.35">
      <c r="A344" s="12" t="s">
        <v>441</v>
      </c>
      <c r="B344" s="12" t="s">
        <v>440</v>
      </c>
      <c r="C344" s="4">
        <v>8.9132619999999996</v>
      </c>
      <c r="D344" s="4">
        <v>-79.528347999999994</v>
      </c>
      <c r="E344" s="8">
        <v>1882</v>
      </c>
      <c r="F344" s="8">
        <v>1882</v>
      </c>
      <c r="G344" s="9">
        <f t="shared" si="4"/>
        <v>1</v>
      </c>
      <c r="H344" s="8" t="s">
        <v>31</v>
      </c>
      <c r="I344" s="9"/>
      <c r="J344" s="8" t="s">
        <v>782</v>
      </c>
      <c r="K344" s="11" t="s">
        <v>818</v>
      </c>
      <c r="N344" s="15"/>
    </row>
    <row r="345" spans="1:14" x14ac:dyDescent="0.35">
      <c r="A345" s="8" t="s">
        <v>782</v>
      </c>
      <c r="B345" s="12" t="s">
        <v>442</v>
      </c>
      <c r="C345" s="4">
        <v>6.8062610000000001</v>
      </c>
      <c r="D345" s="4">
        <v>-58.173051999999998</v>
      </c>
      <c r="E345" s="8">
        <v>1929</v>
      </c>
      <c r="F345" s="8">
        <v>1948</v>
      </c>
      <c r="G345" s="9">
        <f t="shared" si="4"/>
        <v>6</v>
      </c>
      <c r="H345" s="8" t="s">
        <v>443</v>
      </c>
      <c r="I345" s="9">
        <v>14</v>
      </c>
      <c r="J345" s="8" t="s">
        <v>810</v>
      </c>
      <c r="K345" s="11" t="s">
        <v>818</v>
      </c>
      <c r="N345" s="15"/>
    </row>
    <row r="346" spans="1:14" x14ac:dyDescent="0.35">
      <c r="A346" s="12" t="s">
        <v>444</v>
      </c>
      <c r="B346" s="12" t="s">
        <v>442</v>
      </c>
      <c r="C346" s="4">
        <v>5.284656</v>
      </c>
      <c r="D346" s="4">
        <v>-52.586717</v>
      </c>
      <c r="E346" s="8">
        <v>1896</v>
      </c>
      <c r="F346" s="8">
        <v>1897</v>
      </c>
      <c r="G346" s="9">
        <f t="shared" si="4"/>
        <v>2</v>
      </c>
      <c r="H346" s="8" t="s">
        <v>31</v>
      </c>
      <c r="I346" s="9">
        <v>0</v>
      </c>
      <c r="J346" s="8" t="s">
        <v>810</v>
      </c>
      <c r="K346" s="11" t="s">
        <v>818</v>
      </c>
      <c r="N346" s="15"/>
    </row>
    <row r="347" spans="1:14" x14ac:dyDescent="0.35">
      <c r="A347" s="12" t="s">
        <v>444</v>
      </c>
      <c r="B347" s="12" t="s">
        <v>442</v>
      </c>
      <c r="C347" s="4">
        <v>5.284656</v>
      </c>
      <c r="D347" s="4">
        <v>-52.586717</v>
      </c>
      <c r="E347" s="8">
        <v>1896</v>
      </c>
      <c r="F347" s="8">
        <v>1937</v>
      </c>
      <c r="G347" s="9">
        <f t="shared" si="4"/>
        <v>3</v>
      </c>
      <c r="H347" s="8" t="s">
        <v>445</v>
      </c>
      <c r="I347" s="9">
        <v>39</v>
      </c>
      <c r="J347" s="8" t="s">
        <v>811</v>
      </c>
      <c r="K347" s="11" t="s">
        <v>818</v>
      </c>
      <c r="N347" s="15"/>
    </row>
    <row r="348" spans="1:14" x14ac:dyDescent="0.35">
      <c r="A348" s="12" t="s">
        <v>446</v>
      </c>
      <c r="B348" s="12" t="s">
        <v>442</v>
      </c>
      <c r="C348" s="4">
        <v>4.9370580000000004</v>
      </c>
      <c r="D348" s="4">
        <v>-52.339838999999998</v>
      </c>
      <c r="E348" s="8">
        <v>1830</v>
      </c>
      <c r="F348" s="8">
        <v>1830</v>
      </c>
      <c r="G348" s="9">
        <f t="shared" si="4"/>
        <v>1</v>
      </c>
      <c r="H348" s="8" t="s">
        <v>31</v>
      </c>
      <c r="I348" s="9">
        <v>0</v>
      </c>
      <c r="J348" s="8" t="s">
        <v>782</v>
      </c>
      <c r="K348" s="11" t="s">
        <v>818</v>
      </c>
      <c r="N348" s="15"/>
    </row>
    <row r="349" spans="1:14" x14ac:dyDescent="0.35">
      <c r="A349" s="12" t="s">
        <v>446</v>
      </c>
      <c r="B349" s="12" t="s">
        <v>442</v>
      </c>
      <c r="C349" s="4">
        <v>4.9370580000000004</v>
      </c>
      <c r="D349" s="4">
        <v>-52.339838999999998</v>
      </c>
      <c r="E349" s="8">
        <v>1936</v>
      </c>
      <c r="F349" s="8">
        <v>1937</v>
      </c>
      <c r="G349" s="9">
        <f t="shared" si="4"/>
        <v>2</v>
      </c>
      <c r="H349" s="8" t="s">
        <v>31</v>
      </c>
      <c r="I349" s="9">
        <v>0</v>
      </c>
      <c r="J349" s="8" t="s">
        <v>810</v>
      </c>
      <c r="K349" s="11" t="s">
        <v>818</v>
      </c>
      <c r="N349" s="15"/>
    </row>
    <row r="350" spans="1:14" x14ac:dyDescent="0.35">
      <c r="A350" s="12" t="s">
        <v>446</v>
      </c>
      <c r="B350" s="12" t="s">
        <v>442</v>
      </c>
      <c r="C350" s="4">
        <v>4.9370580000000004</v>
      </c>
      <c r="D350" s="4">
        <v>-52.339838999999998</v>
      </c>
      <c r="E350" s="8">
        <v>1931</v>
      </c>
      <c r="F350" s="8">
        <v>1937</v>
      </c>
      <c r="G350" s="9">
        <f t="shared" si="4"/>
        <v>5</v>
      </c>
      <c r="H350" s="8" t="s">
        <v>447</v>
      </c>
      <c r="I350" s="9">
        <v>2</v>
      </c>
      <c r="J350" s="8" t="s">
        <v>811</v>
      </c>
      <c r="K350" s="11" t="s">
        <v>818</v>
      </c>
      <c r="N350" s="15"/>
    </row>
    <row r="351" spans="1:14" x14ac:dyDescent="0.35">
      <c r="A351" s="8" t="s">
        <v>448</v>
      </c>
      <c r="B351" s="12" t="s">
        <v>442</v>
      </c>
      <c r="C351" s="4">
        <v>5.5045159999999997</v>
      </c>
      <c r="D351" s="4">
        <v>-54.033222000000002</v>
      </c>
      <c r="E351" s="8">
        <v>1935</v>
      </c>
      <c r="F351" s="8">
        <v>1937</v>
      </c>
      <c r="G351" s="9">
        <f t="shared" si="4"/>
        <v>3</v>
      </c>
      <c r="H351" s="8" t="s">
        <v>31</v>
      </c>
      <c r="I351" s="9">
        <v>0</v>
      </c>
      <c r="J351" s="8" t="s">
        <v>811</v>
      </c>
      <c r="K351" s="11" t="s">
        <v>818</v>
      </c>
      <c r="N351" s="15"/>
    </row>
    <row r="352" spans="1:14" x14ac:dyDescent="0.35">
      <c r="A352" s="8" t="s">
        <v>448</v>
      </c>
      <c r="B352" s="12" t="s">
        <v>442</v>
      </c>
      <c r="C352" s="4">
        <v>5.5045159999999997</v>
      </c>
      <c r="D352" s="4">
        <v>-54.033222000000002</v>
      </c>
      <c r="E352" s="8">
        <v>1936</v>
      </c>
      <c r="F352" s="8">
        <v>1937</v>
      </c>
      <c r="G352" s="9">
        <f t="shared" si="4"/>
        <v>2</v>
      </c>
      <c r="H352" s="8" t="s">
        <v>31</v>
      </c>
      <c r="I352" s="9">
        <v>0</v>
      </c>
      <c r="J352" s="8" t="s">
        <v>810</v>
      </c>
      <c r="K352" s="11" t="s">
        <v>818</v>
      </c>
      <c r="N352" s="15"/>
    </row>
    <row r="353" spans="1:14" x14ac:dyDescent="0.35">
      <c r="A353" s="8" t="s">
        <v>782</v>
      </c>
      <c r="B353" s="8" t="s">
        <v>449</v>
      </c>
      <c r="C353" s="4">
        <v>16.252883000000001</v>
      </c>
      <c r="D353" s="4">
        <v>-61.568686</v>
      </c>
      <c r="E353" s="8">
        <v>1867</v>
      </c>
      <c r="F353" s="8">
        <v>1869</v>
      </c>
      <c r="G353" s="9">
        <f t="shared" si="4"/>
        <v>3</v>
      </c>
      <c r="H353" s="8" t="s">
        <v>31</v>
      </c>
      <c r="I353" s="9">
        <v>0</v>
      </c>
      <c r="J353" s="8" t="s">
        <v>810</v>
      </c>
      <c r="K353" s="11" t="s">
        <v>818</v>
      </c>
      <c r="N353" s="15"/>
    </row>
    <row r="354" spans="1:14" x14ac:dyDescent="0.35">
      <c r="A354" s="8" t="s">
        <v>782</v>
      </c>
      <c r="B354" s="12" t="s">
        <v>450</v>
      </c>
      <c r="C354" s="4">
        <v>14.611373</v>
      </c>
      <c r="D354" s="4">
        <v>-60.962077999999998</v>
      </c>
      <c r="E354" s="8">
        <v>1824</v>
      </c>
      <c r="F354" s="8">
        <v>1825</v>
      </c>
      <c r="G354" s="9">
        <f t="shared" si="4"/>
        <v>2</v>
      </c>
      <c r="H354" s="8" t="s">
        <v>31</v>
      </c>
      <c r="I354" s="9">
        <v>0</v>
      </c>
      <c r="J354" s="8" t="s">
        <v>810</v>
      </c>
      <c r="K354" s="11" t="s">
        <v>818</v>
      </c>
      <c r="N354" s="15"/>
    </row>
    <row r="355" spans="1:14" x14ac:dyDescent="0.35">
      <c r="A355" s="12" t="s">
        <v>451</v>
      </c>
      <c r="B355" s="12" t="s">
        <v>450</v>
      </c>
      <c r="C355" s="4">
        <v>14.600289</v>
      </c>
      <c r="D355" s="4">
        <v>-61.065286999999998</v>
      </c>
      <c r="E355" s="8">
        <v>1912</v>
      </c>
      <c r="F355" s="8">
        <v>1939</v>
      </c>
      <c r="G355" s="9">
        <f t="shared" si="4"/>
        <v>3</v>
      </c>
      <c r="H355" s="8" t="s">
        <v>452</v>
      </c>
      <c r="I355" s="9">
        <v>25</v>
      </c>
      <c r="J355" s="8" t="s">
        <v>811</v>
      </c>
      <c r="K355" s="11" t="s">
        <v>818</v>
      </c>
      <c r="N355" s="15"/>
    </row>
    <row r="356" spans="1:14" x14ac:dyDescent="0.35">
      <c r="A356" s="12" t="s">
        <v>451</v>
      </c>
      <c r="B356" s="12" t="s">
        <v>450</v>
      </c>
      <c r="C356" s="4">
        <v>14.600289</v>
      </c>
      <c r="D356" s="4">
        <v>-61.065286999999998</v>
      </c>
      <c r="E356" s="8">
        <v>1938</v>
      </c>
      <c r="F356" s="8">
        <v>1939</v>
      </c>
      <c r="G356" s="9">
        <f t="shared" si="4"/>
        <v>2</v>
      </c>
      <c r="H356" s="8" t="s">
        <v>31</v>
      </c>
      <c r="I356" s="9">
        <v>0</v>
      </c>
      <c r="J356" s="8" t="s">
        <v>810</v>
      </c>
      <c r="K356" s="11" t="s">
        <v>818</v>
      </c>
      <c r="N356" s="15"/>
    </row>
    <row r="357" spans="1:14" x14ac:dyDescent="0.35">
      <c r="A357" s="12" t="s">
        <v>453</v>
      </c>
      <c r="B357" s="12" t="s">
        <v>450</v>
      </c>
      <c r="C357" s="4">
        <v>14.741731</v>
      </c>
      <c r="D357" s="4">
        <v>-61.177138999999997</v>
      </c>
      <c r="E357" s="8">
        <v>1939</v>
      </c>
      <c r="F357" s="8">
        <v>1942</v>
      </c>
      <c r="G357" s="9">
        <f t="shared" si="4"/>
        <v>4</v>
      </c>
      <c r="H357" s="8" t="s">
        <v>31</v>
      </c>
      <c r="I357" s="9">
        <v>0</v>
      </c>
      <c r="J357" s="8" t="s">
        <v>810</v>
      </c>
      <c r="K357" s="11" t="s">
        <v>818</v>
      </c>
      <c r="N357" s="15"/>
    </row>
    <row r="358" spans="1:14" x14ac:dyDescent="0.35">
      <c r="A358" s="12" t="s">
        <v>454</v>
      </c>
      <c r="B358" s="12" t="s">
        <v>455</v>
      </c>
      <c r="C358" s="9">
        <v>37.002716999999997</v>
      </c>
      <c r="D358" s="9">
        <v>-76.314700999999999</v>
      </c>
      <c r="E358" s="8">
        <v>1853</v>
      </c>
      <c r="F358" s="8">
        <v>1853</v>
      </c>
      <c r="G358" s="9">
        <f t="shared" si="4"/>
        <v>1</v>
      </c>
      <c r="H358" s="8" t="s">
        <v>31</v>
      </c>
      <c r="I358" s="9">
        <v>0</v>
      </c>
      <c r="J358" s="8" t="s">
        <v>811</v>
      </c>
      <c r="K358" s="11" t="s">
        <v>818</v>
      </c>
      <c r="N358" s="15"/>
    </row>
    <row r="359" spans="1:14" x14ac:dyDescent="0.35">
      <c r="A359" s="12" t="s">
        <v>456</v>
      </c>
      <c r="B359" s="12" t="s">
        <v>455</v>
      </c>
      <c r="C359" s="4">
        <v>43.071621</v>
      </c>
      <c r="D359" s="4">
        <v>-70.710682000000006</v>
      </c>
      <c r="E359" s="8">
        <v>1853</v>
      </c>
      <c r="F359" s="8">
        <v>1853</v>
      </c>
      <c r="G359" s="9">
        <f t="shared" si="4"/>
        <v>1</v>
      </c>
      <c r="H359" s="8" t="s">
        <v>31</v>
      </c>
      <c r="I359" s="9">
        <v>0</v>
      </c>
      <c r="J359" s="8" t="s">
        <v>811</v>
      </c>
      <c r="K359" s="11" t="s">
        <v>818</v>
      </c>
      <c r="N359" s="15"/>
    </row>
    <row r="360" spans="1:14" x14ac:dyDescent="0.35">
      <c r="A360" s="12" t="s">
        <v>457</v>
      </c>
      <c r="B360" s="12" t="s">
        <v>458</v>
      </c>
      <c r="C360" s="4">
        <v>48.635733000000002</v>
      </c>
      <c r="D360" s="4">
        <v>-56.191203000000002</v>
      </c>
      <c r="E360" s="8">
        <v>1851</v>
      </c>
      <c r="F360" s="8">
        <v>1862</v>
      </c>
      <c r="G360" s="9">
        <f t="shared" si="4"/>
        <v>3</v>
      </c>
      <c r="H360" s="8" t="s">
        <v>459</v>
      </c>
      <c r="I360" s="9">
        <v>9</v>
      </c>
      <c r="J360" s="8" t="s">
        <v>810</v>
      </c>
      <c r="K360" s="11" t="s">
        <v>818</v>
      </c>
      <c r="N360" s="15"/>
    </row>
    <row r="361" spans="1:14" x14ac:dyDescent="0.35">
      <c r="A361" s="12" t="s">
        <v>460</v>
      </c>
      <c r="B361" s="12" t="s">
        <v>461</v>
      </c>
      <c r="C361" s="4">
        <v>46.778972000000003</v>
      </c>
      <c r="D361" s="4">
        <v>-56.171242999999997</v>
      </c>
      <c r="E361" s="8">
        <v>1940</v>
      </c>
      <c r="F361" s="8">
        <v>1940</v>
      </c>
      <c r="G361" s="9">
        <f t="shared" si="4"/>
        <v>1</v>
      </c>
      <c r="H361" s="8" t="s">
        <v>31</v>
      </c>
      <c r="I361" s="9">
        <v>0</v>
      </c>
      <c r="J361" s="8" t="s">
        <v>810</v>
      </c>
      <c r="K361" s="11" t="s">
        <v>818</v>
      </c>
      <c r="N361" s="15"/>
    </row>
    <row r="362" spans="1:14" x14ac:dyDescent="0.35">
      <c r="A362" s="12" t="s">
        <v>462</v>
      </c>
      <c r="B362" s="12" t="s">
        <v>463</v>
      </c>
      <c r="C362" s="4">
        <v>-49.282457999999998</v>
      </c>
      <c r="D362" s="4">
        <v>69.39837</v>
      </c>
      <c r="E362" s="8">
        <v>1949</v>
      </c>
      <c r="F362" s="8">
        <v>1956</v>
      </c>
      <c r="G362" s="9">
        <f t="shared" si="4"/>
        <v>3</v>
      </c>
      <c r="H362" s="8" t="s">
        <v>464</v>
      </c>
      <c r="I362" s="9">
        <v>5</v>
      </c>
      <c r="J362" s="8" t="s">
        <v>810</v>
      </c>
      <c r="K362" s="11" t="s">
        <v>818</v>
      </c>
      <c r="N362" s="15"/>
    </row>
    <row r="363" spans="1:14" x14ac:dyDescent="0.35">
      <c r="A363" s="12" t="s">
        <v>465</v>
      </c>
      <c r="B363" s="12" t="s">
        <v>465</v>
      </c>
      <c r="C363" s="4">
        <v>-23.885168</v>
      </c>
      <c r="D363" s="4">
        <v>-147.665232</v>
      </c>
      <c r="E363" s="8">
        <v>1956</v>
      </c>
      <c r="F363" s="8">
        <v>1958</v>
      </c>
      <c r="G363" s="9">
        <f t="shared" si="4"/>
        <v>3</v>
      </c>
      <c r="H363" s="8" t="s">
        <v>31</v>
      </c>
      <c r="I363" s="9">
        <v>0</v>
      </c>
      <c r="J363" s="8" t="s">
        <v>810</v>
      </c>
      <c r="K363" s="11" t="s">
        <v>818</v>
      </c>
      <c r="N363" s="15"/>
    </row>
    <row r="364" spans="1:14" x14ac:dyDescent="0.35">
      <c r="A364" s="12" t="s">
        <v>466</v>
      </c>
      <c r="B364" s="12" t="s">
        <v>467</v>
      </c>
      <c r="C364" s="4">
        <v>-66.776829000000006</v>
      </c>
      <c r="D364" s="4">
        <v>141.54198700000001</v>
      </c>
      <c r="E364" s="8">
        <v>1957</v>
      </c>
      <c r="F364" s="8">
        <v>1957</v>
      </c>
      <c r="G364" s="9">
        <f t="shared" si="4"/>
        <v>1</v>
      </c>
      <c r="H364" s="8" t="s">
        <v>31</v>
      </c>
      <c r="I364" s="9">
        <v>0</v>
      </c>
      <c r="J364" s="8" t="s">
        <v>810</v>
      </c>
      <c r="K364" s="11" t="s">
        <v>818</v>
      </c>
      <c r="N364" s="15"/>
    </row>
    <row r="365" spans="1:14" x14ac:dyDescent="0.35">
      <c r="A365" s="8" t="s">
        <v>782</v>
      </c>
      <c r="B365" s="12" t="s">
        <v>467</v>
      </c>
      <c r="C365" s="4">
        <v>-66.776354999999995</v>
      </c>
      <c r="D365" s="4">
        <v>141.561342</v>
      </c>
      <c r="E365" s="8">
        <v>1961</v>
      </c>
      <c r="F365" s="8">
        <v>1962</v>
      </c>
      <c r="G365" s="9">
        <f t="shared" si="4"/>
        <v>2</v>
      </c>
      <c r="H365" s="8" t="s">
        <v>31</v>
      </c>
      <c r="I365" s="9">
        <v>0</v>
      </c>
      <c r="J365" s="8" t="s">
        <v>810</v>
      </c>
      <c r="K365" s="11" t="s">
        <v>818</v>
      </c>
      <c r="N365" s="15"/>
    </row>
    <row r="366" spans="1:14" x14ac:dyDescent="0.35">
      <c r="A366" s="8" t="s">
        <v>468</v>
      </c>
      <c r="B366" s="8" t="s">
        <v>469</v>
      </c>
      <c r="C366" s="9">
        <v>30.341501999999998</v>
      </c>
      <c r="D366" s="9">
        <v>48.272781000000002</v>
      </c>
      <c r="E366" s="8">
        <v>1931</v>
      </c>
      <c r="F366" s="8">
        <v>1936</v>
      </c>
      <c r="G366" s="9">
        <f>(1+(F366-E366))-I366</f>
        <v>6</v>
      </c>
      <c r="H366" s="8" t="s">
        <v>31</v>
      </c>
      <c r="I366" s="9">
        <v>0</v>
      </c>
      <c r="J366" s="8" t="s">
        <v>782</v>
      </c>
      <c r="K366" s="11" t="s">
        <v>819</v>
      </c>
    </row>
    <row r="367" spans="1:14" x14ac:dyDescent="0.35">
      <c r="A367" s="8" t="s">
        <v>470</v>
      </c>
      <c r="B367" s="8" t="s">
        <v>471</v>
      </c>
      <c r="C367" s="9">
        <v>-10.342370000000001</v>
      </c>
      <c r="D367" s="9">
        <v>56.584940000000003</v>
      </c>
      <c r="E367" s="8">
        <v>1962</v>
      </c>
      <c r="F367" s="8">
        <v>1962</v>
      </c>
      <c r="G367" s="9">
        <f>(1+(F367-E367))-I367</f>
        <v>1</v>
      </c>
      <c r="H367" s="8" t="s">
        <v>31</v>
      </c>
      <c r="I367" s="9">
        <v>0</v>
      </c>
      <c r="J367" s="8" t="s">
        <v>782</v>
      </c>
      <c r="K367" s="11" t="s">
        <v>819</v>
      </c>
    </row>
    <row r="368" spans="1:14" x14ac:dyDescent="0.35">
      <c r="A368" s="8" t="s">
        <v>472</v>
      </c>
      <c r="B368" s="8" t="s">
        <v>473</v>
      </c>
      <c r="C368" s="9">
        <v>30.525697999999998</v>
      </c>
      <c r="D368" s="9">
        <v>47.838864000000001</v>
      </c>
      <c r="E368" s="8">
        <v>1923</v>
      </c>
      <c r="F368" s="8">
        <v>1932</v>
      </c>
      <c r="G368" s="9">
        <f t="shared" ref="G368:G377" si="5">(1+(F368-E368))-I368</f>
        <v>9</v>
      </c>
      <c r="H368" s="8">
        <v>1931</v>
      </c>
      <c r="I368" s="9">
        <v>1</v>
      </c>
      <c r="J368" s="8" t="s">
        <v>782</v>
      </c>
      <c r="K368" s="11" t="s">
        <v>819</v>
      </c>
    </row>
    <row r="369" spans="1:11" x14ac:dyDescent="0.35">
      <c r="A369" s="8" t="s">
        <v>474</v>
      </c>
      <c r="B369" s="8" t="s">
        <v>475</v>
      </c>
      <c r="C369" s="9">
        <v>54.103062000000001</v>
      </c>
      <c r="D369" s="9">
        <v>-3.2132610000000001</v>
      </c>
      <c r="E369" s="8">
        <v>1849</v>
      </c>
      <c r="F369" s="8">
        <v>1891</v>
      </c>
      <c r="G369" s="9">
        <f t="shared" si="5"/>
        <v>29</v>
      </c>
      <c r="H369" s="8" t="s">
        <v>476</v>
      </c>
      <c r="I369" s="9">
        <v>14</v>
      </c>
      <c r="J369" s="8" t="s">
        <v>782</v>
      </c>
      <c r="K369" s="11" t="s">
        <v>819</v>
      </c>
    </row>
    <row r="370" spans="1:11" x14ac:dyDescent="0.35">
      <c r="A370" s="8" t="s">
        <v>477</v>
      </c>
      <c r="B370" s="8" t="s">
        <v>475</v>
      </c>
      <c r="C370" s="9">
        <v>54.112859999999998</v>
      </c>
      <c r="D370" s="9">
        <v>-3.2415769999999999</v>
      </c>
      <c r="E370" s="8">
        <v>1992</v>
      </c>
      <c r="F370" s="8">
        <v>1996</v>
      </c>
      <c r="G370" s="9">
        <f t="shared" si="5"/>
        <v>5</v>
      </c>
      <c r="H370" s="8" t="s">
        <v>31</v>
      </c>
      <c r="I370" s="9">
        <v>0</v>
      </c>
      <c r="J370" s="8" t="s">
        <v>782</v>
      </c>
      <c r="K370" s="11" t="s">
        <v>819</v>
      </c>
    </row>
    <row r="371" spans="1:11" x14ac:dyDescent="0.35">
      <c r="A371" s="8" t="s">
        <v>478</v>
      </c>
      <c r="B371" s="8" t="s">
        <v>475</v>
      </c>
      <c r="C371" s="9">
        <v>54.074683999999998</v>
      </c>
      <c r="D371" s="9">
        <v>-3.1769980000000002</v>
      </c>
      <c r="E371" s="8">
        <v>1992</v>
      </c>
      <c r="F371" s="8">
        <v>1996</v>
      </c>
      <c r="G371" s="9">
        <f t="shared" si="5"/>
        <v>5</v>
      </c>
      <c r="H371" s="8" t="s">
        <v>31</v>
      </c>
      <c r="I371" s="9">
        <v>0</v>
      </c>
      <c r="J371" s="8" t="s">
        <v>782</v>
      </c>
      <c r="K371" s="11" t="s">
        <v>819</v>
      </c>
    </row>
    <row r="372" spans="1:11" x14ac:dyDescent="0.35">
      <c r="A372" s="8" t="s">
        <v>479</v>
      </c>
      <c r="B372" s="8" t="s">
        <v>480</v>
      </c>
      <c r="C372" s="9">
        <v>17.492225000000001</v>
      </c>
      <c r="D372" s="9">
        <v>-88.185248999999999</v>
      </c>
      <c r="E372" s="8" t="s">
        <v>782</v>
      </c>
      <c r="F372" s="8" t="s">
        <v>782</v>
      </c>
      <c r="G372" s="8" t="s">
        <v>782</v>
      </c>
      <c r="H372" s="8" t="s">
        <v>782</v>
      </c>
      <c r="I372" s="8" t="s">
        <v>782</v>
      </c>
      <c r="J372" s="8" t="s">
        <v>782</v>
      </c>
      <c r="K372" s="11" t="s">
        <v>819</v>
      </c>
    </row>
    <row r="373" spans="1:11" x14ac:dyDescent="0.35">
      <c r="A373" s="8" t="s">
        <v>481</v>
      </c>
      <c r="B373" s="8" t="s">
        <v>475</v>
      </c>
      <c r="C373" s="9">
        <v>53.706952000000001</v>
      </c>
      <c r="D373" s="9">
        <v>-0.72533000000000003</v>
      </c>
      <c r="E373" s="8">
        <v>1991</v>
      </c>
      <c r="F373" s="8">
        <v>1992</v>
      </c>
      <c r="G373" s="9">
        <f t="shared" si="5"/>
        <v>2</v>
      </c>
      <c r="H373" s="8" t="s">
        <v>31</v>
      </c>
      <c r="I373" s="9">
        <v>0</v>
      </c>
      <c r="J373" s="8" t="s">
        <v>782</v>
      </c>
      <c r="K373" s="11" t="s">
        <v>819</v>
      </c>
    </row>
    <row r="374" spans="1:11" x14ac:dyDescent="0.35">
      <c r="A374" s="8" t="s">
        <v>482</v>
      </c>
      <c r="B374" s="8" t="s">
        <v>483</v>
      </c>
      <c r="C374" s="9">
        <v>4.4219160000000004</v>
      </c>
      <c r="D374" s="9">
        <v>7.1446820000000004</v>
      </c>
      <c r="E374" s="8">
        <v>1963</v>
      </c>
      <c r="F374" s="8">
        <v>1967</v>
      </c>
      <c r="G374" s="9">
        <f t="shared" si="5"/>
        <v>5</v>
      </c>
      <c r="H374" s="8" t="s">
        <v>31</v>
      </c>
      <c r="I374" s="9">
        <v>0</v>
      </c>
      <c r="J374" s="8" t="s">
        <v>782</v>
      </c>
      <c r="K374" s="11" t="s">
        <v>819</v>
      </c>
    </row>
    <row r="375" spans="1:11" x14ac:dyDescent="0.35">
      <c r="A375" s="8" t="s">
        <v>484</v>
      </c>
      <c r="B375" s="8" t="s">
        <v>475</v>
      </c>
      <c r="C375" s="9">
        <v>50.713735</v>
      </c>
      <c r="D375" s="9">
        <v>-1.8747750000000001</v>
      </c>
      <c r="E375" s="8">
        <v>1974</v>
      </c>
      <c r="F375" s="8">
        <v>1990</v>
      </c>
      <c r="G375" s="9">
        <f t="shared" si="5"/>
        <v>17</v>
      </c>
      <c r="H375" s="8" t="s">
        <v>31</v>
      </c>
      <c r="I375" s="9">
        <v>0</v>
      </c>
      <c r="J375" s="8" t="s">
        <v>782</v>
      </c>
      <c r="K375" s="11" t="s">
        <v>819</v>
      </c>
    </row>
    <row r="376" spans="1:11" x14ac:dyDescent="0.35">
      <c r="A376" s="8" t="s">
        <v>485</v>
      </c>
      <c r="B376" s="8" t="s">
        <v>475</v>
      </c>
      <c r="C376" s="9">
        <v>51.625191000000001</v>
      </c>
      <c r="D376" s="9">
        <v>0.81597399999999998</v>
      </c>
      <c r="E376" s="8">
        <v>1987</v>
      </c>
      <c r="F376" s="8">
        <v>1988</v>
      </c>
      <c r="G376" s="9">
        <f t="shared" si="5"/>
        <v>2</v>
      </c>
      <c r="H376" s="8" t="s">
        <v>31</v>
      </c>
      <c r="I376" s="9">
        <v>0</v>
      </c>
      <c r="J376" s="8" t="s">
        <v>782</v>
      </c>
      <c r="K376" s="11" t="s">
        <v>819</v>
      </c>
    </row>
    <row r="377" spans="1:11" x14ac:dyDescent="0.35">
      <c r="A377" s="8" t="s">
        <v>486</v>
      </c>
      <c r="B377" s="8" t="s">
        <v>483</v>
      </c>
      <c r="C377" s="9">
        <v>4.9708490000000003</v>
      </c>
      <c r="D377" s="9">
        <v>8.3212670000000006</v>
      </c>
      <c r="E377" s="8">
        <v>1961</v>
      </c>
      <c r="F377" s="8">
        <v>1970</v>
      </c>
      <c r="G377" s="9">
        <f t="shared" si="5"/>
        <v>10</v>
      </c>
      <c r="H377" s="8" t="s">
        <v>31</v>
      </c>
      <c r="I377" s="9">
        <v>0</v>
      </c>
      <c r="J377" s="8" t="s">
        <v>782</v>
      </c>
      <c r="K377" s="11" t="s">
        <v>819</v>
      </c>
    </row>
    <row r="378" spans="1:11" x14ac:dyDescent="0.35">
      <c r="A378" s="8" t="s">
        <v>487</v>
      </c>
      <c r="B378" s="8" t="s">
        <v>488</v>
      </c>
      <c r="C378" s="9">
        <v>14.00977</v>
      </c>
      <c r="D378" s="9">
        <v>-60.994610000000002</v>
      </c>
      <c r="E378" s="8" t="s">
        <v>782</v>
      </c>
      <c r="F378" s="8" t="s">
        <v>782</v>
      </c>
      <c r="G378" s="8" t="s">
        <v>782</v>
      </c>
      <c r="H378" s="8" t="s">
        <v>782</v>
      </c>
      <c r="I378" s="8" t="s">
        <v>782</v>
      </c>
      <c r="J378" s="8" t="s">
        <v>782</v>
      </c>
      <c r="K378" s="11" t="s">
        <v>819</v>
      </c>
    </row>
    <row r="379" spans="1:11" x14ac:dyDescent="0.35">
      <c r="A379" s="8" t="s">
        <v>489</v>
      </c>
      <c r="B379" s="8" t="s">
        <v>475</v>
      </c>
      <c r="C379" s="9">
        <v>51.385019999999997</v>
      </c>
      <c r="D379" s="9">
        <v>0.52048099999999997</v>
      </c>
      <c r="E379" s="8">
        <v>1968</v>
      </c>
      <c r="F379" s="8">
        <v>1987</v>
      </c>
      <c r="G379" s="9">
        <f>(1+(F379-E379))-I379</f>
        <v>19</v>
      </c>
      <c r="H379" s="8">
        <v>1975</v>
      </c>
      <c r="I379" s="9">
        <v>1</v>
      </c>
      <c r="J379" s="8" t="s">
        <v>782</v>
      </c>
      <c r="K379" s="11" t="s">
        <v>819</v>
      </c>
    </row>
    <row r="380" spans="1:11" x14ac:dyDescent="0.35">
      <c r="A380" s="8" t="s">
        <v>490</v>
      </c>
      <c r="B380" s="8" t="s">
        <v>475</v>
      </c>
      <c r="C380" s="9">
        <v>56.005667000000003</v>
      </c>
      <c r="D380" s="9">
        <v>-2.5174439999999998</v>
      </c>
      <c r="E380" s="8">
        <v>1969</v>
      </c>
      <c r="F380" s="8">
        <v>1979</v>
      </c>
      <c r="G380" s="9">
        <f t="shared" ref="G380:G585" si="6">(1+(F380-E380))-I380</f>
        <v>11</v>
      </c>
      <c r="H380" s="8" t="s">
        <v>31</v>
      </c>
      <c r="I380" s="9">
        <v>0</v>
      </c>
      <c r="J380" s="8" t="s">
        <v>782</v>
      </c>
      <c r="K380" s="11" t="s">
        <v>819</v>
      </c>
    </row>
    <row r="381" spans="1:11" x14ac:dyDescent="0.35">
      <c r="A381" s="8" t="s">
        <v>491</v>
      </c>
      <c r="B381" s="8" t="s">
        <v>475</v>
      </c>
      <c r="C381" s="9">
        <v>53.919018000000001</v>
      </c>
      <c r="D381" s="9">
        <v>-3.0089839999999999</v>
      </c>
      <c r="E381" s="8">
        <v>1992</v>
      </c>
      <c r="F381" s="8">
        <v>1992</v>
      </c>
      <c r="G381" s="9">
        <f t="shared" si="6"/>
        <v>1</v>
      </c>
      <c r="H381" s="8" t="s">
        <v>31</v>
      </c>
      <c r="I381" s="9">
        <v>0</v>
      </c>
      <c r="J381" s="8" t="s">
        <v>782</v>
      </c>
      <c r="K381" s="11" t="s">
        <v>819</v>
      </c>
    </row>
    <row r="382" spans="1:11" x14ac:dyDescent="0.35">
      <c r="A382" s="8" t="s">
        <v>242</v>
      </c>
      <c r="B382" s="8" t="s">
        <v>242</v>
      </c>
      <c r="C382" s="9">
        <v>36.133462999999999</v>
      </c>
      <c r="D382" s="9">
        <v>-5.3552090000000003</v>
      </c>
      <c r="E382" s="8">
        <v>1961</v>
      </c>
      <c r="F382" s="8">
        <v>1999</v>
      </c>
      <c r="G382" s="9">
        <f t="shared" si="6"/>
        <v>39</v>
      </c>
      <c r="H382" s="8" t="s">
        <v>31</v>
      </c>
      <c r="I382" s="9">
        <v>0</v>
      </c>
      <c r="J382" s="8" t="s">
        <v>782</v>
      </c>
      <c r="K382" s="11" t="s">
        <v>819</v>
      </c>
    </row>
    <row r="383" spans="1:11" x14ac:dyDescent="0.35">
      <c r="A383" s="8" t="s">
        <v>492</v>
      </c>
      <c r="B383" s="8" t="s">
        <v>475</v>
      </c>
      <c r="C383" s="9">
        <v>53.697707000000001</v>
      </c>
      <c r="D383" s="9">
        <v>-0.87079200000000001</v>
      </c>
      <c r="E383" s="8">
        <v>1994</v>
      </c>
      <c r="F383" s="8">
        <v>1996</v>
      </c>
      <c r="G383" s="9">
        <f t="shared" si="6"/>
        <v>3</v>
      </c>
      <c r="H383" s="8" t="s">
        <v>31</v>
      </c>
      <c r="I383" s="9">
        <v>0</v>
      </c>
      <c r="J383" s="8" t="s">
        <v>782</v>
      </c>
      <c r="K383" s="11" t="s">
        <v>819</v>
      </c>
    </row>
    <row r="384" spans="1:11" x14ac:dyDescent="0.35">
      <c r="A384" s="8" t="s">
        <v>493</v>
      </c>
      <c r="B384" s="8" t="s">
        <v>475</v>
      </c>
      <c r="C384" s="9">
        <v>52.571922999999998</v>
      </c>
      <c r="D384" s="9">
        <v>1.738375</v>
      </c>
      <c r="E384" s="8">
        <v>1991</v>
      </c>
      <c r="F384" s="8">
        <v>1993</v>
      </c>
      <c r="G384" s="9">
        <f t="shared" si="6"/>
        <v>3</v>
      </c>
      <c r="H384" s="8" t="s">
        <v>31</v>
      </c>
      <c r="I384" s="9">
        <v>0</v>
      </c>
      <c r="J384" s="8" t="s">
        <v>782</v>
      </c>
      <c r="K384" s="11" t="s">
        <v>819</v>
      </c>
    </row>
    <row r="385" spans="1:11" x14ac:dyDescent="0.35">
      <c r="A385" s="8" t="s">
        <v>494</v>
      </c>
      <c r="B385" s="8" t="s">
        <v>475</v>
      </c>
      <c r="C385" s="9">
        <v>55.946814000000003</v>
      </c>
      <c r="D385" s="9">
        <v>-4.7487510000000004</v>
      </c>
      <c r="E385" s="8">
        <v>1972</v>
      </c>
      <c r="F385" s="8">
        <v>1989</v>
      </c>
      <c r="G385" s="9">
        <f t="shared" si="6"/>
        <v>17</v>
      </c>
      <c r="H385" s="8">
        <v>1985</v>
      </c>
      <c r="I385" s="9">
        <v>1</v>
      </c>
      <c r="J385" s="8" t="s">
        <v>782</v>
      </c>
      <c r="K385" s="11" t="s">
        <v>819</v>
      </c>
    </row>
    <row r="386" spans="1:11" x14ac:dyDescent="0.35">
      <c r="A386" s="8" t="s">
        <v>495</v>
      </c>
      <c r="B386" s="8" t="s">
        <v>475</v>
      </c>
      <c r="C386" s="9">
        <v>54.049543</v>
      </c>
      <c r="D386" s="9">
        <v>-3.1729639999999999</v>
      </c>
      <c r="E386" s="8">
        <v>1982</v>
      </c>
      <c r="F386" s="8">
        <v>1982</v>
      </c>
      <c r="G386" s="9">
        <f t="shared" si="6"/>
        <v>1</v>
      </c>
      <c r="H386" s="8" t="s">
        <v>31</v>
      </c>
      <c r="I386" s="9">
        <v>0</v>
      </c>
      <c r="J386" s="8" t="s">
        <v>782</v>
      </c>
      <c r="K386" s="11" t="s">
        <v>819</v>
      </c>
    </row>
    <row r="387" spans="1:11" x14ac:dyDescent="0.35">
      <c r="A387" s="8" t="s">
        <v>496</v>
      </c>
      <c r="B387" s="8" t="s">
        <v>497</v>
      </c>
      <c r="C387" s="9">
        <v>-9.4286089999999998</v>
      </c>
      <c r="D387" s="9">
        <v>159.95421200000001</v>
      </c>
      <c r="E387" s="8">
        <v>1957</v>
      </c>
      <c r="F387" s="8">
        <v>1968</v>
      </c>
      <c r="G387" s="9">
        <f t="shared" si="6"/>
        <v>9</v>
      </c>
      <c r="H387" s="8" t="s">
        <v>498</v>
      </c>
      <c r="I387" s="9">
        <v>3</v>
      </c>
      <c r="J387" s="8" t="s">
        <v>782</v>
      </c>
      <c r="K387" s="11" t="s">
        <v>819</v>
      </c>
    </row>
    <row r="388" spans="1:11" x14ac:dyDescent="0.35">
      <c r="A388" s="8" t="s">
        <v>499</v>
      </c>
      <c r="B388" s="8" t="s">
        <v>475</v>
      </c>
      <c r="C388" s="9">
        <v>53.714032000000003</v>
      </c>
      <c r="D388" s="9">
        <v>-0.45144099999999998</v>
      </c>
      <c r="E388" s="8">
        <v>1991</v>
      </c>
      <c r="F388" s="8">
        <v>1992</v>
      </c>
      <c r="G388" s="9">
        <f t="shared" si="6"/>
        <v>2</v>
      </c>
      <c r="H388" s="8" t="s">
        <v>31</v>
      </c>
      <c r="I388" s="9">
        <v>0</v>
      </c>
      <c r="J388" s="8" t="s">
        <v>782</v>
      </c>
      <c r="K388" s="11" t="s">
        <v>819</v>
      </c>
    </row>
    <row r="389" spans="1:11" x14ac:dyDescent="0.35">
      <c r="A389" s="8" t="s">
        <v>500</v>
      </c>
      <c r="B389" s="8" t="s">
        <v>475</v>
      </c>
      <c r="C389" s="4">
        <v>51.211139000000003</v>
      </c>
      <c r="D389" s="9">
        <v>-4.1123890000000003</v>
      </c>
      <c r="E389" s="8">
        <v>1970</v>
      </c>
      <c r="F389" s="8">
        <v>1971</v>
      </c>
      <c r="G389" s="9">
        <f t="shared" si="6"/>
        <v>2</v>
      </c>
      <c r="H389" s="8" t="s">
        <v>31</v>
      </c>
      <c r="I389" s="9">
        <v>0</v>
      </c>
      <c r="J389" s="8" t="s">
        <v>782</v>
      </c>
      <c r="K389" s="11" t="s">
        <v>819</v>
      </c>
    </row>
    <row r="390" spans="1:11" x14ac:dyDescent="0.35">
      <c r="A390" s="8" t="s">
        <v>501</v>
      </c>
      <c r="B390" s="8" t="s">
        <v>475</v>
      </c>
      <c r="C390" s="9">
        <v>57.685794000000001</v>
      </c>
      <c r="D390" s="9">
        <v>-4.1674410000000002</v>
      </c>
      <c r="E390" s="8">
        <v>1915</v>
      </c>
      <c r="F390" s="8">
        <v>1918</v>
      </c>
      <c r="G390" s="9">
        <f t="shared" si="6"/>
        <v>4</v>
      </c>
      <c r="H390" s="8" t="s">
        <v>31</v>
      </c>
      <c r="I390" s="9">
        <v>0</v>
      </c>
      <c r="J390" s="8" t="s">
        <v>782</v>
      </c>
      <c r="K390" s="11" t="s">
        <v>819</v>
      </c>
    </row>
    <row r="391" spans="1:11" x14ac:dyDescent="0.35">
      <c r="A391" s="8" t="s">
        <v>502</v>
      </c>
      <c r="B391" s="8" t="s">
        <v>475</v>
      </c>
      <c r="C391" s="9">
        <v>57.494554000000001</v>
      </c>
      <c r="D391" s="9">
        <v>-4.2346219999999999</v>
      </c>
      <c r="E391" s="8">
        <v>1995</v>
      </c>
      <c r="F391" s="8">
        <v>1995</v>
      </c>
      <c r="G391" s="9">
        <f t="shared" si="6"/>
        <v>1</v>
      </c>
      <c r="H391" s="8" t="s">
        <v>31</v>
      </c>
      <c r="I391" s="9">
        <v>0</v>
      </c>
      <c r="J391" s="8" t="s">
        <v>782</v>
      </c>
      <c r="K391" s="11" t="s">
        <v>819</v>
      </c>
    </row>
    <row r="392" spans="1:11" x14ac:dyDescent="0.35">
      <c r="A392" s="8" t="s">
        <v>503</v>
      </c>
      <c r="B392" s="8" t="s">
        <v>504</v>
      </c>
      <c r="C392" s="9">
        <v>24.139654</v>
      </c>
      <c r="D392" s="9">
        <v>52.749681000000002</v>
      </c>
      <c r="E392" s="8">
        <v>1968</v>
      </c>
      <c r="F392" s="8">
        <v>1980</v>
      </c>
      <c r="G392" s="9">
        <f t="shared" si="6"/>
        <v>13</v>
      </c>
      <c r="H392" s="8" t="s">
        <v>31</v>
      </c>
      <c r="I392" s="9">
        <v>0</v>
      </c>
      <c r="J392" s="8" t="s">
        <v>782</v>
      </c>
      <c r="K392" s="11" t="s">
        <v>819</v>
      </c>
    </row>
    <row r="393" spans="1:11" x14ac:dyDescent="0.35">
      <c r="A393" s="8" t="s">
        <v>505</v>
      </c>
      <c r="B393" s="8" t="s">
        <v>483</v>
      </c>
      <c r="C393" s="9">
        <v>6.4082569999999999</v>
      </c>
      <c r="D393" s="9">
        <v>3.3973650000000002</v>
      </c>
      <c r="E393" s="8">
        <v>1940</v>
      </c>
      <c r="F393" s="8">
        <v>1970</v>
      </c>
      <c r="G393" s="9">
        <f t="shared" si="6"/>
        <v>17</v>
      </c>
      <c r="H393" s="8" t="s">
        <v>506</v>
      </c>
      <c r="I393" s="9">
        <v>14</v>
      </c>
      <c r="J393" s="8" t="s">
        <v>782</v>
      </c>
      <c r="K393" s="11" t="s">
        <v>819</v>
      </c>
    </row>
    <row r="394" spans="1:11" x14ac:dyDescent="0.35">
      <c r="A394" s="8" t="s">
        <v>507</v>
      </c>
      <c r="B394" s="8" t="s">
        <v>475</v>
      </c>
      <c r="C394" s="9">
        <v>54.847827000000002</v>
      </c>
      <c r="D394" s="9">
        <v>-5.7965289999999996</v>
      </c>
      <c r="E394" s="8">
        <v>1968</v>
      </c>
      <c r="F394" s="8">
        <v>1969</v>
      </c>
      <c r="G394" s="9">
        <f t="shared" si="6"/>
        <v>2</v>
      </c>
      <c r="H394" s="8" t="s">
        <v>31</v>
      </c>
      <c r="I394" s="9">
        <v>0</v>
      </c>
      <c r="J394" s="8" t="s">
        <v>782</v>
      </c>
      <c r="K394" s="11" t="s">
        <v>819</v>
      </c>
    </row>
    <row r="395" spans="1:11" x14ac:dyDescent="0.35">
      <c r="A395" s="8" t="s">
        <v>508</v>
      </c>
      <c r="B395" s="8" t="s">
        <v>475</v>
      </c>
      <c r="C395" s="4">
        <v>55.983333000000002</v>
      </c>
      <c r="D395" s="9">
        <v>-3.1666669999999999</v>
      </c>
      <c r="E395" s="8">
        <v>1980</v>
      </c>
      <c r="F395" s="8">
        <v>1988</v>
      </c>
      <c r="G395" s="9">
        <f t="shared" si="6"/>
        <v>9</v>
      </c>
      <c r="H395" s="8" t="s">
        <v>31</v>
      </c>
      <c r="I395" s="9">
        <v>0</v>
      </c>
      <c r="J395" s="8" t="s">
        <v>782</v>
      </c>
      <c r="K395" s="11" t="s">
        <v>819</v>
      </c>
    </row>
    <row r="396" spans="1:11" x14ac:dyDescent="0.35">
      <c r="A396" s="8" t="s">
        <v>509</v>
      </c>
      <c r="B396" s="8" t="s">
        <v>475</v>
      </c>
      <c r="C396" s="4">
        <v>51.707388999999999</v>
      </c>
      <c r="D396" s="9">
        <v>-5.0515280000000002</v>
      </c>
      <c r="E396" s="8">
        <v>1980</v>
      </c>
      <c r="F396" s="8">
        <v>1984</v>
      </c>
      <c r="G396" s="9">
        <f t="shared" si="6"/>
        <v>5</v>
      </c>
      <c r="H396" s="8" t="s">
        <v>31</v>
      </c>
      <c r="I396" s="9">
        <v>0</v>
      </c>
      <c r="J396" s="8" t="s">
        <v>782</v>
      </c>
      <c r="K396" s="11" t="s">
        <v>819</v>
      </c>
    </row>
    <row r="397" spans="1:11" x14ac:dyDescent="0.35">
      <c r="A397" s="8" t="s">
        <v>510</v>
      </c>
      <c r="B397" s="8" t="s">
        <v>511</v>
      </c>
      <c r="C397" s="9">
        <v>28.732051999999999</v>
      </c>
      <c r="D397" s="9">
        <v>48.391736000000002</v>
      </c>
      <c r="E397" s="8">
        <v>1966</v>
      </c>
      <c r="F397" s="8">
        <v>1967</v>
      </c>
      <c r="G397" s="9">
        <f t="shared" si="6"/>
        <v>2</v>
      </c>
      <c r="H397" s="8" t="s">
        <v>31</v>
      </c>
      <c r="I397" s="9">
        <v>0</v>
      </c>
      <c r="J397" s="8" t="s">
        <v>782</v>
      </c>
      <c r="K397" s="11" t="s">
        <v>819</v>
      </c>
    </row>
    <row r="398" spans="1:11" x14ac:dyDescent="0.35">
      <c r="A398" s="8" t="s">
        <v>512</v>
      </c>
      <c r="B398" s="8" t="s">
        <v>513</v>
      </c>
      <c r="C398" s="9">
        <v>-10.256349</v>
      </c>
      <c r="D398" s="9">
        <v>40.195383999999997</v>
      </c>
      <c r="E398" s="8">
        <v>1954</v>
      </c>
      <c r="F398" s="8">
        <v>1962</v>
      </c>
      <c r="G398" s="9">
        <f t="shared" si="6"/>
        <v>9</v>
      </c>
      <c r="H398" s="8" t="s">
        <v>31</v>
      </c>
      <c r="I398" s="9">
        <v>0</v>
      </c>
      <c r="J398" s="8" t="s">
        <v>782</v>
      </c>
      <c r="K398" s="11" t="s">
        <v>819</v>
      </c>
    </row>
    <row r="399" spans="1:11" x14ac:dyDescent="0.35">
      <c r="A399" s="8" t="s">
        <v>514</v>
      </c>
      <c r="B399" s="8" t="s">
        <v>475</v>
      </c>
      <c r="C399" s="9">
        <v>50.578543000000003</v>
      </c>
      <c r="D399" s="9">
        <v>-1.275784</v>
      </c>
      <c r="E399" s="8">
        <v>1934</v>
      </c>
      <c r="F399" s="8">
        <v>1935</v>
      </c>
      <c r="G399" s="9">
        <f t="shared" si="6"/>
        <v>2</v>
      </c>
      <c r="H399" s="8" t="s">
        <v>31</v>
      </c>
      <c r="I399" s="9">
        <v>0</v>
      </c>
      <c r="J399" s="8" t="s">
        <v>782</v>
      </c>
      <c r="K399" s="11" t="s">
        <v>819</v>
      </c>
    </row>
    <row r="400" spans="1:11" x14ac:dyDescent="0.35">
      <c r="A400" s="8" t="s">
        <v>515</v>
      </c>
      <c r="B400" s="8" t="s">
        <v>475</v>
      </c>
      <c r="C400" s="9">
        <v>51.497860000000003</v>
      </c>
      <c r="D400" s="9">
        <v>6.0947000000000001E-2</v>
      </c>
      <c r="E400" s="8">
        <v>1989</v>
      </c>
      <c r="F400" s="8">
        <v>1996</v>
      </c>
      <c r="G400" s="9">
        <f t="shared" si="6"/>
        <v>8</v>
      </c>
      <c r="H400" s="8" t="s">
        <v>31</v>
      </c>
      <c r="I400" s="9">
        <v>0</v>
      </c>
      <c r="J400" s="8" t="s">
        <v>782</v>
      </c>
      <c r="K400" s="11" t="s">
        <v>819</v>
      </c>
    </row>
    <row r="401" spans="1:11" x14ac:dyDescent="0.35">
      <c r="A401" s="8" t="s">
        <v>516</v>
      </c>
      <c r="B401" s="8" t="s">
        <v>475</v>
      </c>
      <c r="C401" s="9">
        <v>56.411216000000003</v>
      </c>
      <c r="D401" s="9">
        <v>-5.480073</v>
      </c>
      <c r="E401" s="8">
        <v>1910</v>
      </c>
      <c r="F401" s="8">
        <v>1972</v>
      </c>
      <c r="G401" s="9">
        <f t="shared" si="6"/>
        <v>7</v>
      </c>
      <c r="H401" s="8" t="s">
        <v>517</v>
      </c>
      <c r="I401" s="9">
        <v>56</v>
      </c>
      <c r="J401" s="8" t="s">
        <v>782</v>
      </c>
      <c r="K401" s="11" t="s">
        <v>819</v>
      </c>
    </row>
    <row r="402" spans="1:11" x14ac:dyDescent="0.35">
      <c r="A402" s="8" t="s">
        <v>518</v>
      </c>
      <c r="B402" s="8" t="s">
        <v>483</v>
      </c>
      <c r="C402" s="9">
        <v>5.5544880000000001</v>
      </c>
      <c r="D402" s="9">
        <v>5.1862570000000003</v>
      </c>
      <c r="E402" s="8">
        <v>1961</v>
      </c>
      <c r="F402" s="8">
        <v>1962</v>
      </c>
      <c r="G402" s="9">
        <f t="shared" si="6"/>
        <v>2</v>
      </c>
      <c r="H402" s="8" t="s">
        <v>31</v>
      </c>
      <c r="I402" s="9">
        <v>0</v>
      </c>
      <c r="J402" s="8" t="s">
        <v>782</v>
      </c>
      <c r="K402" s="11" t="s">
        <v>819</v>
      </c>
    </row>
    <row r="403" spans="1:11" x14ac:dyDescent="0.35">
      <c r="A403" s="8" t="s">
        <v>519</v>
      </c>
      <c r="B403" s="8" t="s">
        <v>475</v>
      </c>
      <c r="C403" s="9">
        <v>50.364587999999998</v>
      </c>
      <c r="D403" s="9">
        <v>-4.1564300000000003</v>
      </c>
      <c r="E403" s="8">
        <v>1953</v>
      </c>
      <c r="F403" s="8">
        <v>1961</v>
      </c>
      <c r="G403" s="9">
        <f t="shared" si="6"/>
        <v>9</v>
      </c>
      <c r="H403" s="8" t="s">
        <v>31</v>
      </c>
      <c r="I403" s="9">
        <v>0</v>
      </c>
      <c r="J403" s="8" t="s">
        <v>782</v>
      </c>
      <c r="K403" s="11" t="s">
        <v>819</v>
      </c>
    </row>
    <row r="404" spans="1:11" x14ac:dyDescent="0.35">
      <c r="A404" s="8" t="s">
        <v>520</v>
      </c>
      <c r="B404" s="8" t="s">
        <v>483</v>
      </c>
      <c r="C404" s="9">
        <v>4.7744419999999996</v>
      </c>
      <c r="D404" s="9">
        <v>7.0022460000000004</v>
      </c>
      <c r="E404" s="8">
        <v>1963</v>
      </c>
      <c r="F404" s="8">
        <v>1967</v>
      </c>
      <c r="G404" s="9">
        <f t="shared" si="6"/>
        <v>5</v>
      </c>
      <c r="H404" s="8" t="s">
        <v>31</v>
      </c>
      <c r="I404" s="9">
        <v>0</v>
      </c>
      <c r="J404" s="8" t="s">
        <v>782</v>
      </c>
      <c r="K404" s="11" t="s">
        <v>819</v>
      </c>
    </row>
    <row r="405" spans="1:11" x14ac:dyDescent="0.35">
      <c r="A405" s="8" t="s">
        <v>521</v>
      </c>
      <c r="B405" s="8" t="s">
        <v>522</v>
      </c>
      <c r="C405" s="9">
        <v>-4.6201210000000001</v>
      </c>
      <c r="D405" s="9">
        <v>55.458776999999998</v>
      </c>
      <c r="E405" s="8">
        <v>1962</v>
      </c>
      <c r="F405" s="8">
        <v>1968</v>
      </c>
      <c r="G405" s="9">
        <f t="shared" si="6"/>
        <v>7</v>
      </c>
      <c r="H405" s="8" t="s">
        <v>31</v>
      </c>
      <c r="I405" s="9">
        <v>0</v>
      </c>
      <c r="J405" s="8" t="s">
        <v>782</v>
      </c>
      <c r="K405" s="11" t="s">
        <v>819</v>
      </c>
    </row>
    <row r="406" spans="1:11" x14ac:dyDescent="0.35">
      <c r="A406" s="8" t="s">
        <v>523</v>
      </c>
      <c r="B406" s="8" t="s">
        <v>524</v>
      </c>
      <c r="C406" s="9">
        <v>-17.754576</v>
      </c>
      <c r="D406" s="9">
        <v>168.311847</v>
      </c>
      <c r="E406" s="8">
        <v>1967</v>
      </c>
      <c r="F406" s="8">
        <v>1968</v>
      </c>
      <c r="G406" s="9">
        <f t="shared" si="6"/>
        <v>2</v>
      </c>
      <c r="H406" s="8" t="s">
        <v>31</v>
      </c>
      <c r="I406" s="9">
        <v>0</v>
      </c>
      <c r="J406" s="8" t="s">
        <v>782</v>
      </c>
      <c r="K406" s="11" t="s">
        <v>819</v>
      </c>
    </row>
    <row r="407" spans="1:11" x14ac:dyDescent="0.35">
      <c r="A407" s="8" t="s">
        <v>525</v>
      </c>
      <c r="B407" s="8" t="s">
        <v>475</v>
      </c>
      <c r="C407" s="9">
        <v>50.571227999999998</v>
      </c>
      <c r="D407" s="9">
        <v>-2.433373</v>
      </c>
      <c r="E407" s="8">
        <v>1923</v>
      </c>
      <c r="F407" s="8">
        <v>1987</v>
      </c>
      <c r="G407" s="9">
        <f t="shared" si="6"/>
        <v>22</v>
      </c>
      <c r="H407" s="8" t="s">
        <v>526</v>
      </c>
      <c r="I407" s="9">
        <v>43</v>
      </c>
      <c r="J407" s="8" t="s">
        <v>782</v>
      </c>
      <c r="K407" s="11" t="s">
        <v>819</v>
      </c>
    </row>
    <row r="408" spans="1:11" x14ac:dyDescent="0.35">
      <c r="A408" s="8" t="s">
        <v>527</v>
      </c>
      <c r="B408" s="8" t="s">
        <v>475</v>
      </c>
      <c r="C408" s="9">
        <v>50.794344000000002</v>
      </c>
      <c r="D408" s="9">
        <v>-1.108158</v>
      </c>
      <c r="E408" s="8">
        <v>1936</v>
      </c>
      <c r="F408" s="8">
        <v>1958</v>
      </c>
      <c r="G408" s="9">
        <f t="shared" si="6"/>
        <v>22</v>
      </c>
      <c r="H408" s="8">
        <v>1938</v>
      </c>
      <c r="I408" s="9">
        <v>1</v>
      </c>
      <c r="J408" s="8" t="s">
        <v>782</v>
      </c>
      <c r="K408" s="11" t="s">
        <v>819</v>
      </c>
    </row>
    <row r="409" spans="1:11" x14ac:dyDescent="0.35">
      <c r="A409" s="8" t="s">
        <v>528</v>
      </c>
      <c r="B409" s="8" t="s">
        <v>475</v>
      </c>
      <c r="C409" s="9">
        <v>51.327548</v>
      </c>
      <c r="D409" s="9">
        <v>1.4160170000000001</v>
      </c>
      <c r="E409" s="8">
        <v>1990</v>
      </c>
      <c r="F409" s="8">
        <v>1991</v>
      </c>
      <c r="G409" s="9">
        <f t="shared" si="6"/>
        <v>2</v>
      </c>
      <c r="H409" s="8" t="s">
        <v>31</v>
      </c>
      <c r="I409" s="9">
        <v>0</v>
      </c>
      <c r="J409" s="8" t="s">
        <v>782</v>
      </c>
      <c r="K409" s="11" t="s">
        <v>819</v>
      </c>
    </row>
    <row r="410" spans="1:11" x14ac:dyDescent="0.35">
      <c r="A410" s="8" t="s">
        <v>529</v>
      </c>
      <c r="B410" s="8" t="s">
        <v>530</v>
      </c>
      <c r="C410" s="9">
        <v>64.155173000000005</v>
      </c>
      <c r="D410" s="9">
        <v>-21.938317000000001</v>
      </c>
      <c r="E410" s="8">
        <v>1956</v>
      </c>
      <c r="F410" s="8">
        <v>1963</v>
      </c>
      <c r="G410" s="9">
        <f t="shared" si="6"/>
        <v>8</v>
      </c>
      <c r="H410" s="8" t="s">
        <v>31</v>
      </c>
      <c r="I410" s="9">
        <v>0</v>
      </c>
      <c r="J410" s="8" t="s">
        <v>782</v>
      </c>
      <c r="K410" s="11" t="s">
        <v>819</v>
      </c>
    </row>
    <row r="411" spans="1:11" x14ac:dyDescent="0.35">
      <c r="A411" s="8" t="s">
        <v>531</v>
      </c>
      <c r="B411" s="8" t="s">
        <v>475</v>
      </c>
      <c r="C411" s="9">
        <v>56.019820000000003</v>
      </c>
      <c r="D411" s="9">
        <v>-3.4453649999999998</v>
      </c>
      <c r="E411" s="8">
        <v>1912</v>
      </c>
      <c r="F411" s="8">
        <v>1964</v>
      </c>
      <c r="G411" s="9">
        <f t="shared" si="6"/>
        <v>29</v>
      </c>
      <c r="H411" s="8" t="s">
        <v>532</v>
      </c>
      <c r="I411" s="9">
        <v>24</v>
      </c>
      <c r="J411" s="8" t="s">
        <v>782</v>
      </c>
      <c r="K411" s="11" t="s">
        <v>819</v>
      </c>
    </row>
    <row r="412" spans="1:11" x14ac:dyDescent="0.35">
      <c r="A412" s="8" t="s">
        <v>533</v>
      </c>
      <c r="B412" s="8" t="s">
        <v>483</v>
      </c>
      <c r="C412" s="9">
        <v>5.9230799999999997</v>
      </c>
      <c r="D412" s="9">
        <v>5.6498119999999998</v>
      </c>
      <c r="E412" s="8">
        <v>1962</v>
      </c>
      <c r="F412" s="8">
        <v>1969</v>
      </c>
      <c r="G412" s="9">
        <f t="shared" si="6"/>
        <v>8</v>
      </c>
      <c r="H412" s="8" t="s">
        <v>31</v>
      </c>
      <c r="I412" s="9">
        <v>0</v>
      </c>
      <c r="J412" s="8" t="s">
        <v>782</v>
      </c>
      <c r="K412" s="11" t="s">
        <v>819</v>
      </c>
    </row>
    <row r="413" spans="1:11" x14ac:dyDescent="0.35">
      <c r="A413" s="8" t="s">
        <v>534</v>
      </c>
      <c r="B413" s="8" t="s">
        <v>475</v>
      </c>
      <c r="C413" s="9">
        <v>54.281847999999997</v>
      </c>
      <c r="D413" s="9">
        <v>-0.390067</v>
      </c>
      <c r="E413" s="8">
        <v>1958</v>
      </c>
      <c r="F413" s="8">
        <v>1967</v>
      </c>
      <c r="G413" s="9">
        <f t="shared" si="6"/>
        <v>10</v>
      </c>
      <c r="H413" s="8" t="s">
        <v>31</v>
      </c>
      <c r="I413" s="9">
        <v>0</v>
      </c>
      <c r="J413" s="8" t="s">
        <v>782</v>
      </c>
      <c r="K413" s="11" t="s">
        <v>819</v>
      </c>
    </row>
    <row r="414" spans="1:11" x14ac:dyDescent="0.35">
      <c r="A414" s="8" t="s">
        <v>535</v>
      </c>
      <c r="B414" s="8" t="s">
        <v>475</v>
      </c>
      <c r="C414" s="9">
        <v>58.609991000000001</v>
      </c>
      <c r="D414" s="9">
        <v>-3.546554</v>
      </c>
      <c r="E414" s="8">
        <v>1966</v>
      </c>
      <c r="F414" s="8">
        <v>1976</v>
      </c>
      <c r="G414" s="9">
        <f t="shared" si="6"/>
        <v>11</v>
      </c>
      <c r="H414" s="8" t="s">
        <v>31</v>
      </c>
      <c r="I414" s="9">
        <v>0</v>
      </c>
      <c r="J414" s="8" t="s">
        <v>782</v>
      </c>
      <c r="K414" s="11" t="s">
        <v>819</v>
      </c>
    </row>
    <row r="415" spans="1:11" x14ac:dyDescent="0.35">
      <c r="A415" s="8" t="s">
        <v>536</v>
      </c>
      <c r="B415" s="8" t="s">
        <v>475</v>
      </c>
      <c r="C415" s="9">
        <v>50.831344999999999</v>
      </c>
      <c r="D415" s="9">
        <v>-0.27302399999999999</v>
      </c>
      <c r="E415" s="8">
        <v>1965</v>
      </c>
      <c r="F415" s="8">
        <v>1997</v>
      </c>
      <c r="G415" s="9">
        <f t="shared" si="6"/>
        <v>16</v>
      </c>
      <c r="H415" s="8" t="s">
        <v>537</v>
      </c>
      <c r="I415" s="9">
        <v>17</v>
      </c>
      <c r="J415" s="8" t="s">
        <v>782</v>
      </c>
      <c r="K415" s="11" t="s">
        <v>819</v>
      </c>
    </row>
    <row r="416" spans="1:11" x14ac:dyDescent="0.35">
      <c r="A416" s="8" t="s">
        <v>538</v>
      </c>
      <c r="B416" s="8" t="s">
        <v>224</v>
      </c>
      <c r="C416" s="9">
        <v>49.455092</v>
      </c>
      <c r="D416" s="9">
        <v>-2.524213</v>
      </c>
      <c r="E416" s="8">
        <v>1989</v>
      </c>
      <c r="F416" s="8">
        <v>1995</v>
      </c>
      <c r="G416" s="9">
        <f t="shared" si="6"/>
        <v>7</v>
      </c>
      <c r="H416" s="8" t="s">
        <v>31</v>
      </c>
      <c r="I416" s="9">
        <v>0</v>
      </c>
      <c r="J416" s="8" t="s">
        <v>782</v>
      </c>
      <c r="K416" s="11" t="s">
        <v>819</v>
      </c>
    </row>
    <row r="417" spans="1:11" x14ac:dyDescent="0.35">
      <c r="A417" s="8" t="s">
        <v>539</v>
      </c>
      <c r="B417" s="8" t="s">
        <v>475</v>
      </c>
      <c r="C417" s="9">
        <v>58.963495999999999</v>
      </c>
      <c r="D417" s="9">
        <v>-3.2951619999999999</v>
      </c>
      <c r="E417" s="8">
        <v>1910</v>
      </c>
      <c r="F417" s="8">
        <v>1912</v>
      </c>
      <c r="G417" s="9">
        <f t="shared" si="6"/>
        <v>3</v>
      </c>
      <c r="H417" s="8" t="s">
        <v>31</v>
      </c>
      <c r="I417" s="9">
        <v>0</v>
      </c>
      <c r="J417" s="8" t="s">
        <v>782</v>
      </c>
      <c r="K417" s="11" t="s">
        <v>819</v>
      </c>
    </row>
    <row r="418" spans="1:11" x14ac:dyDescent="0.35">
      <c r="A418" s="8" t="s">
        <v>540</v>
      </c>
      <c r="B418" s="8" t="s">
        <v>541</v>
      </c>
      <c r="C418" s="9">
        <v>5.6346569999999998</v>
      </c>
      <c r="D418" s="9">
        <v>1.6750999999999999E-2</v>
      </c>
      <c r="E418" s="8">
        <v>1963</v>
      </c>
      <c r="F418" s="8">
        <v>1964</v>
      </c>
      <c r="G418" s="9">
        <f t="shared" si="6"/>
        <v>2</v>
      </c>
      <c r="H418" s="8" t="s">
        <v>31</v>
      </c>
      <c r="I418" s="9">
        <v>0</v>
      </c>
      <c r="J418" s="8" t="s">
        <v>782</v>
      </c>
      <c r="K418" s="11" t="s">
        <v>819</v>
      </c>
    </row>
    <row r="419" spans="1:11" x14ac:dyDescent="0.35">
      <c r="A419" s="8" t="s">
        <v>542</v>
      </c>
      <c r="B419" s="8" t="s">
        <v>475</v>
      </c>
      <c r="C419" s="9">
        <v>56.623038999999999</v>
      </c>
      <c r="D419" s="9">
        <v>-6.0641040000000004</v>
      </c>
      <c r="E419" s="8">
        <v>1977</v>
      </c>
      <c r="F419" s="8">
        <v>1978</v>
      </c>
      <c r="G419" s="9">
        <f t="shared" si="6"/>
        <v>2</v>
      </c>
      <c r="H419" s="8" t="s">
        <v>31</v>
      </c>
      <c r="I419" s="9">
        <v>0</v>
      </c>
      <c r="J419" s="8" t="s">
        <v>782</v>
      </c>
      <c r="K419" s="11" t="s">
        <v>819</v>
      </c>
    </row>
    <row r="420" spans="1:11" x14ac:dyDescent="0.35">
      <c r="A420" s="8" t="s">
        <v>543</v>
      </c>
      <c r="B420" s="8" t="s">
        <v>544</v>
      </c>
      <c r="C420" s="9">
        <v>35.902075000000004</v>
      </c>
      <c r="D420" s="9">
        <v>14.519981</v>
      </c>
      <c r="E420" s="8">
        <v>1870</v>
      </c>
      <c r="F420" s="8">
        <v>1926</v>
      </c>
      <c r="G420" s="9">
        <f t="shared" si="6"/>
        <v>26</v>
      </c>
      <c r="H420" s="8" t="s">
        <v>545</v>
      </c>
      <c r="I420" s="9">
        <v>31</v>
      </c>
      <c r="J420" s="8" t="s">
        <v>782</v>
      </c>
      <c r="K420" s="11" t="s">
        <v>819</v>
      </c>
    </row>
    <row r="421" spans="1:11" x14ac:dyDescent="0.35">
      <c r="A421" s="8" t="s">
        <v>546</v>
      </c>
      <c r="B421" s="8" t="s">
        <v>483</v>
      </c>
      <c r="C421" s="9">
        <v>5.5154690000000004</v>
      </c>
      <c r="D421" s="9">
        <v>5.7234550000000004</v>
      </c>
      <c r="E421" s="8">
        <v>1915</v>
      </c>
      <c r="F421" s="8">
        <v>1926</v>
      </c>
      <c r="G421" s="9">
        <f t="shared" si="6"/>
        <v>12</v>
      </c>
      <c r="H421" s="8" t="s">
        <v>31</v>
      </c>
      <c r="I421" s="9">
        <v>0</v>
      </c>
      <c r="J421" s="8" t="s">
        <v>782</v>
      </c>
      <c r="K421" s="11" t="s">
        <v>819</v>
      </c>
    </row>
    <row r="422" spans="1:11" x14ac:dyDescent="0.35">
      <c r="A422" s="8" t="s">
        <v>547</v>
      </c>
      <c r="B422" s="8" t="s">
        <v>10</v>
      </c>
      <c r="C422" s="9">
        <v>52.980525999999998</v>
      </c>
      <c r="D422" s="9">
        <v>-6.0345930000000001</v>
      </c>
      <c r="E422" s="8">
        <v>1968</v>
      </c>
      <c r="F422" s="8">
        <v>1969</v>
      </c>
      <c r="G422" s="9">
        <f t="shared" si="6"/>
        <v>2</v>
      </c>
      <c r="H422" s="8" t="s">
        <v>31</v>
      </c>
      <c r="I422" s="9">
        <v>0</v>
      </c>
      <c r="J422" s="8" t="s">
        <v>782</v>
      </c>
      <c r="K422" s="11" t="s">
        <v>819</v>
      </c>
    </row>
    <row r="423" spans="1:11" x14ac:dyDescent="0.35">
      <c r="A423" s="8" t="s">
        <v>548</v>
      </c>
      <c r="B423" s="8" t="s">
        <v>230</v>
      </c>
      <c r="C423" s="9">
        <v>51.340093000000003</v>
      </c>
      <c r="D423" s="9">
        <v>3.2162120000000001</v>
      </c>
      <c r="E423" s="8">
        <v>1940</v>
      </c>
      <c r="F423" s="8">
        <v>1973</v>
      </c>
      <c r="G423" s="9">
        <f t="shared" si="6"/>
        <v>6</v>
      </c>
      <c r="H423" s="8" t="s">
        <v>549</v>
      </c>
      <c r="I423" s="9">
        <v>28</v>
      </c>
      <c r="J423" s="8" t="s">
        <v>782</v>
      </c>
      <c r="K423" s="11" t="s">
        <v>819</v>
      </c>
    </row>
    <row r="424" spans="1:11" x14ac:dyDescent="0.35">
      <c r="A424" s="8" t="s">
        <v>550</v>
      </c>
      <c r="B424" s="8" t="s">
        <v>551</v>
      </c>
      <c r="C424" s="9">
        <v>-38.895187999999997</v>
      </c>
      <c r="D424" s="9">
        <v>-62.100169999999999</v>
      </c>
      <c r="E424" s="8" t="s">
        <v>782</v>
      </c>
      <c r="F424" s="8" t="s">
        <v>782</v>
      </c>
      <c r="G424" s="9">
        <v>10</v>
      </c>
      <c r="H424" s="8" t="s">
        <v>782</v>
      </c>
      <c r="I424" s="8" t="s">
        <v>782</v>
      </c>
      <c r="J424" s="8" t="s">
        <v>782</v>
      </c>
      <c r="K424" s="11" t="s">
        <v>819</v>
      </c>
    </row>
    <row r="425" spans="1:11" x14ac:dyDescent="0.35">
      <c r="A425" s="8" t="s">
        <v>552</v>
      </c>
      <c r="B425" s="8" t="s">
        <v>553</v>
      </c>
      <c r="C425" s="9">
        <v>43.324568999999997</v>
      </c>
      <c r="D425" s="9">
        <v>40.221468999999999</v>
      </c>
      <c r="E425" s="8">
        <v>1926</v>
      </c>
      <c r="F425" s="8">
        <v>1985</v>
      </c>
      <c r="G425" s="9">
        <f t="shared" si="6"/>
        <v>60</v>
      </c>
      <c r="H425" s="8" t="s">
        <v>31</v>
      </c>
      <c r="I425" s="9">
        <v>0</v>
      </c>
      <c r="J425" s="8" t="s">
        <v>782</v>
      </c>
      <c r="K425" s="11" t="s">
        <v>819</v>
      </c>
    </row>
    <row r="426" spans="1:11" x14ac:dyDescent="0.35">
      <c r="A426" s="8" t="s">
        <v>554</v>
      </c>
      <c r="B426" s="8" t="s">
        <v>553</v>
      </c>
      <c r="C426" s="9">
        <v>43.099423999999999</v>
      </c>
      <c r="D426" s="9">
        <v>40.63738</v>
      </c>
      <c r="E426" s="8">
        <v>1928</v>
      </c>
      <c r="F426" s="8">
        <v>1960</v>
      </c>
      <c r="G426" s="9">
        <f t="shared" si="6"/>
        <v>33</v>
      </c>
      <c r="H426" s="8" t="s">
        <v>31</v>
      </c>
      <c r="I426" s="9">
        <v>0</v>
      </c>
      <c r="J426" s="8" t="s">
        <v>782</v>
      </c>
      <c r="K426" s="11" t="s">
        <v>819</v>
      </c>
    </row>
    <row r="427" spans="1:11" x14ac:dyDescent="0.35">
      <c r="A427" s="8" t="s">
        <v>555</v>
      </c>
      <c r="B427" s="8" t="s">
        <v>553</v>
      </c>
      <c r="C427" s="9">
        <v>42.695016000000003</v>
      </c>
      <c r="D427" s="9">
        <v>41.470562999999999</v>
      </c>
      <c r="E427" s="8">
        <v>1928</v>
      </c>
      <c r="F427" s="8">
        <v>1960</v>
      </c>
      <c r="G427" s="9">
        <f t="shared" si="6"/>
        <v>33</v>
      </c>
      <c r="H427" s="8" t="s">
        <v>31</v>
      </c>
      <c r="I427" s="9">
        <v>0</v>
      </c>
      <c r="J427" s="8" t="s">
        <v>782</v>
      </c>
      <c r="K427" s="11" t="s">
        <v>819</v>
      </c>
    </row>
    <row r="428" spans="1:11" x14ac:dyDescent="0.35">
      <c r="A428" s="8" t="s">
        <v>556</v>
      </c>
      <c r="B428" s="8" t="s">
        <v>557</v>
      </c>
      <c r="C428" s="9">
        <v>54.651698000000003</v>
      </c>
      <c r="D428" s="9">
        <v>11.351777</v>
      </c>
      <c r="E428" s="8">
        <v>1955</v>
      </c>
      <c r="F428" s="8">
        <v>1980</v>
      </c>
      <c r="G428" s="9">
        <f t="shared" si="6"/>
        <v>26</v>
      </c>
      <c r="H428" s="8" t="s">
        <v>31</v>
      </c>
      <c r="I428" s="9">
        <v>0</v>
      </c>
      <c r="J428" s="8" t="s">
        <v>782</v>
      </c>
      <c r="K428" s="11" t="s">
        <v>819</v>
      </c>
    </row>
    <row r="429" spans="1:11" x14ac:dyDescent="0.35">
      <c r="A429" s="8" t="s">
        <v>558</v>
      </c>
      <c r="B429" s="8" t="s">
        <v>557</v>
      </c>
      <c r="C429" s="9">
        <v>55.647815000000001</v>
      </c>
      <c r="D429" s="9">
        <v>12.551394</v>
      </c>
      <c r="E429" s="8">
        <v>1890</v>
      </c>
      <c r="F429" s="8">
        <v>1974</v>
      </c>
      <c r="G429" s="9">
        <f t="shared" si="6"/>
        <v>85</v>
      </c>
      <c r="H429" s="8" t="s">
        <v>31</v>
      </c>
      <c r="I429" s="9">
        <v>0</v>
      </c>
      <c r="J429" s="8" t="s">
        <v>782</v>
      </c>
      <c r="K429" s="11" t="s">
        <v>819</v>
      </c>
    </row>
    <row r="430" spans="1:11" x14ac:dyDescent="0.35">
      <c r="A430" s="8" t="s">
        <v>559</v>
      </c>
      <c r="B430" s="8" t="s">
        <v>557</v>
      </c>
      <c r="C430" s="9">
        <v>55.334479000000002</v>
      </c>
      <c r="D430" s="9">
        <v>11.134994000000001</v>
      </c>
      <c r="E430" s="8">
        <v>1890</v>
      </c>
      <c r="F430" s="8">
        <v>1972</v>
      </c>
      <c r="G430" s="9">
        <f t="shared" si="6"/>
        <v>83</v>
      </c>
      <c r="H430" s="8" t="s">
        <v>31</v>
      </c>
      <c r="I430" s="9">
        <v>0</v>
      </c>
      <c r="J430" s="8" t="s">
        <v>782</v>
      </c>
      <c r="K430" s="11" t="s">
        <v>819</v>
      </c>
    </row>
    <row r="431" spans="1:11" x14ac:dyDescent="0.35">
      <c r="A431" s="8" t="s">
        <v>560</v>
      </c>
      <c r="B431" s="8" t="s">
        <v>557</v>
      </c>
      <c r="C431" s="9">
        <v>55.287700999999998</v>
      </c>
      <c r="D431" s="9">
        <v>10.826279</v>
      </c>
      <c r="E431" s="8">
        <v>1890</v>
      </c>
      <c r="F431" s="8">
        <v>1971</v>
      </c>
      <c r="G431" s="9">
        <f t="shared" si="6"/>
        <v>82</v>
      </c>
      <c r="H431" s="8" t="s">
        <v>31</v>
      </c>
      <c r="I431" s="9">
        <v>0</v>
      </c>
      <c r="J431" s="8" t="s">
        <v>782</v>
      </c>
      <c r="K431" s="11" t="s">
        <v>819</v>
      </c>
    </row>
    <row r="432" spans="1:11" x14ac:dyDescent="0.35">
      <c r="A432" s="8" t="s">
        <v>561</v>
      </c>
      <c r="B432" s="8" t="s">
        <v>557</v>
      </c>
      <c r="C432" s="9">
        <v>54.932248000000001</v>
      </c>
      <c r="D432" s="9">
        <v>10.044605000000001</v>
      </c>
      <c r="E432" s="8">
        <v>1923</v>
      </c>
      <c r="F432" s="8">
        <v>1969</v>
      </c>
      <c r="G432" s="9">
        <f t="shared" si="6"/>
        <v>47</v>
      </c>
      <c r="H432" s="8" t="s">
        <v>31</v>
      </c>
      <c r="I432" s="9">
        <v>0</v>
      </c>
      <c r="J432" s="8" t="s">
        <v>782</v>
      </c>
      <c r="K432" s="11" t="s">
        <v>819</v>
      </c>
    </row>
    <row r="433" spans="1:11" x14ac:dyDescent="0.35">
      <c r="A433" s="8" t="s">
        <v>562</v>
      </c>
      <c r="B433" s="8" t="s">
        <v>557</v>
      </c>
      <c r="C433" s="9">
        <v>55.558194</v>
      </c>
      <c r="D433" s="9">
        <v>9.7360830000000007</v>
      </c>
      <c r="E433" s="8">
        <v>1890</v>
      </c>
      <c r="F433" s="8">
        <v>1972</v>
      </c>
      <c r="G433" s="9">
        <f t="shared" si="6"/>
        <v>83</v>
      </c>
      <c r="H433" s="8" t="s">
        <v>31</v>
      </c>
      <c r="I433" s="9">
        <v>0</v>
      </c>
      <c r="J433" s="8" t="s">
        <v>782</v>
      </c>
      <c r="K433" s="11" t="s">
        <v>819</v>
      </c>
    </row>
    <row r="434" spans="1:11" x14ac:dyDescent="0.35">
      <c r="A434" s="8" t="s">
        <v>563</v>
      </c>
      <c r="B434" s="8" t="s">
        <v>557</v>
      </c>
      <c r="C434" s="9">
        <v>56.148969000000001</v>
      </c>
      <c r="D434" s="9">
        <v>10.213695</v>
      </c>
      <c r="E434" s="8">
        <v>1890</v>
      </c>
      <c r="F434" s="8">
        <v>1970</v>
      </c>
      <c r="G434" s="9">
        <f t="shared" si="6"/>
        <v>81</v>
      </c>
      <c r="H434" s="8" t="s">
        <v>31</v>
      </c>
      <c r="I434" s="9">
        <v>0</v>
      </c>
      <c r="J434" s="8" t="s">
        <v>782</v>
      </c>
      <c r="K434" s="11" t="s">
        <v>819</v>
      </c>
    </row>
    <row r="435" spans="1:11" x14ac:dyDescent="0.35">
      <c r="A435" s="8" t="s">
        <v>564</v>
      </c>
      <c r="B435" s="8" t="s">
        <v>557</v>
      </c>
      <c r="C435" s="9">
        <v>57.434671000000002</v>
      </c>
      <c r="D435" s="9">
        <v>10.545945</v>
      </c>
      <c r="E435" s="8">
        <v>1890</v>
      </c>
      <c r="F435" s="8">
        <v>1970</v>
      </c>
      <c r="G435" s="9">
        <f t="shared" si="6"/>
        <v>81</v>
      </c>
      <c r="H435" s="8" t="s">
        <v>31</v>
      </c>
      <c r="I435" s="9">
        <v>0</v>
      </c>
      <c r="J435" s="8" t="s">
        <v>782</v>
      </c>
      <c r="K435" s="11" t="s">
        <v>819</v>
      </c>
    </row>
    <row r="436" spans="1:11" x14ac:dyDescent="0.35">
      <c r="A436" s="8" t="s">
        <v>565</v>
      </c>
      <c r="B436" s="8" t="s">
        <v>557</v>
      </c>
      <c r="C436" s="4">
        <v>57.595556000000002</v>
      </c>
      <c r="D436" s="4">
        <v>9.963889</v>
      </c>
      <c r="E436" s="8">
        <v>1890</v>
      </c>
      <c r="F436" s="8">
        <v>1891</v>
      </c>
      <c r="G436" s="9">
        <f t="shared" si="6"/>
        <v>2</v>
      </c>
      <c r="H436" s="8" t="s">
        <v>31</v>
      </c>
      <c r="I436" s="9">
        <v>0</v>
      </c>
      <c r="J436" s="8" t="s">
        <v>782</v>
      </c>
      <c r="K436" s="11" t="s">
        <v>819</v>
      </c>
    </row>
    <row r="437" spans="1:11" x14ac:dyDescent="0.35">
      <c r="A437" s="8" t="s">
        <v>566</v>
      </c>
      <c r="B437" s="8" t="s">
        <v>557</v>
      </c>
      <c r="C437" s="4">
        <v>57.118889000000003</v>
      </c>
      <c r="D437" s="4">
        <v>8.5955560000000002</v>
      </c>
      <c r="E437" s="8">
        <v>1950</v>
      </c>
      <c r="F437" s="8">
        <v>1952</v>
      </c>
      <c r="G437" s="9">
        <f t="shared" si="6"/>
        <v>3</v>
      </c>
      <c r="H437" s="8" t="s">
        <v>31</v>
      </c>
      <c r="I437" s="9">
        <v>0</v>
      </c>
      <c r="J437" s="8" t="s">
        <v>782</v>
      </c>
      <c r="K437" s="11" t="s">
        <v>819</v>
      </c>
    </row>
    <row r="438" spans="1:11" x14ac:dyDescent="0.35">
      <c r="A438" s="8" t="s">
        <v>567</v>
      </c>
      <c r="B438" s="8" t="s">
        <v>568</v>
      </c>
      <c r="C438" s="9">
        <v>36.830637000000003</v>
      </c>
      <c r="D438" s="9">
        <v>-2.4635050000000001</v>
      </c>
      <c r="E438" s="8">
        <v>1977</v>
      </c>
      <c r="F438" s="8">
        <v>1998</v>
      </c>
      <c r="G438" s="9">
        <f t="shared" si="6"/>
        <v>22</v>
      </c>
      <c r="H438" s="8" t="s">
        <v>31</v>
      </c>
      <c r="I438" s="9">
        <v>0</v>
      </c>
      <c r="J438" s="8" t="s">
        <v>782</v>
      </c>
      <c r="K438" s="11" t="s">
        <v>819</v>
      </c>
    </row>
    <row r="439" spans="1:11" x14ac:dyDescent="0.35">
      <c r="A439" s="8" t="s">
        <v>569</v>
      </c>
      <c r="B439" s="8" t="s">
        <v>568</v>
      </c>
      <c r="C439" s="9">
        <v>37.588876999999997</v>
      </c>
      <c r="D439" s="9">
        <v>-0.98331599999999997</v>
      </c>
      <c r="E439" s="8">
        <v>1927</v>
      </c>
      <c r="F439" s="8">
        <v>1989</v>
      </c>
      <c r="G439" s="9">
        <f t="shared" si="6"/>
        <v>15</v>
      </c>
      <c r="H439" s="8" t="s">
        <v>570</v>
      </c>
      <c r="I439" s="9">
        <v>48</v>
      </c>
      <c r="J439" s="8" t="s">
        <v>782</v>
      </c>
      <c r="K439" s="11" t="s">
        <v>819</v>
      </c>
    </row>
    <row r="440" spans="1:11" x14ac:dyDescent="0.35">
      <c r="A440" s="8" t="s">
        <v>571</v>
      </c>
      <c r="B440" s="8" t="s">
        <v>568</v>
      </c>
      <c r="C440" s="9">
        <v>43.365659000000001</v>
      </c>
      <c r="D440" s="9">
        <v>-8.3871959999999994</v>
      </c>
      <c r="E440" s="8">
        <v>1950</v>
      </c>
      <c r="F440" s="8">
        <v>1983</v>
      </c>
      <c r="G440" s="9">
        <f t="shared" si="6"/>
        <v>34</v>
      </c>
      <c r="H440" s="8" t="s">
        <v>31</v>
      </c>
      <c r="I440" s="9">
        <v>0</v>
      </c>
      <c r="J440" s="8" t="s">
        <v>782</v>
      </c>
      <c r="K440" s="11" t="s">
        <v>819</v>
      </c>
    </row>
    <row r="441" spans="1:11" x14ac:dyDescent="0.35">
      <c r="A441" s="8" t="s">
        <v>572</v>
      </c>
      <c r="B441" s="8" t="s">
        <v>573</v>
      </c>
      <c r="C441" s="9">
        <v>10.300007000000001</v>
      </c>
      <c r="D441" s="9">
        <v>123.91548899999999</v>
      </c>
      <c r="E441" s="8">
        <v>1935</v>
      </c>
      <c r="F441" s="8">
        <v>1938</v>
      </c>
      <c r="G441" s="9">
        <f t="shared" si="6"/>
        <v>4</v>
      </c>
      <c r="H441" s="8" t="s">
        <v>31</v>
      </c>
      <c r="I441" s="9">
        <v>0</v>
      </c>
      <c r="J441" s="8" t="s">
        <v>782</v>
      </c>
      <c r="K441" s="11" t="s">
        <v>819</v>
      </c>
    </row>
    <row r="442" spans="1:11" x14ac:dyDescent="0.35">
      <c r="A442" s="8" t="s">
        <v>574</v>
      </c>
      <c r="B442" s="8" t="s">
        <v>575</v>
      </c>
      <c r="C442" s="9">
        <v>7.416944</v>
      </c>
      <c r="D442" s="9">
        <v>151.78194400000001</v>
      </c>
      <c r="E442" s="8">
        <v>1948</v>
      </c>
      <c r="F442" s="8">
        <v>1949</v>
      </c>
      <c r="G442" s="9">
        <f t="shared" si="6"/>
        <v>2</v>
      </c>
      <c r="H442" s="8" t="s">
        <v>31</v>
      </c>
      <c r="I442" s="9">
        <v>0</v>
      </c>
      <c r="J442" s="8" t="s">
        <v>782</v>
      </c>
      <c r="K442" s="11" t="s">
        <v>819</v>
      </c>
    </row>
    <row r="443" spans="1:11" x14ac:dyDescent="0.35">
      <c r="A443" s="8" t="s">
        <v>576</v>
      </c>
      <c r="B443" s="8" t="s">
        <v>406</v>
      </c>
      <c r="C443" s="4">
        <v>-41.28434</v>
      </c>
      <c r="D443" s="4">
        <v>174.77979999999999</v>
      </c>
      <c r="E443" s="8">
        <v>1887</v>
      </c>
      <c r="F443" s="8">
        <v>1890</v>
      </c>
      <c r="G443" s="9">
        <f t="shared" si="6"/>
        <v>4</v>
      </c>
      <c r="H443" s="8" t="s">
        <v>31</v>
      </c>
      <c r="I443" s="9">
        <v>0</v>
      </c>
      <c r="J443" s="8" t="s">
        <v>782</v>
      </c>
      <c r="K443" s="11" t="s">
        <v>819</v>
      </c>
    </row>
    <row r="444" spans="1:11" x14ac:dyDescent="0.35">
      <c r="A444" s="8" t="s">
        <v>577</v>
      </c>
      <c r="B444" s="8" t="s">
        <v>406</v>
      </c>
      <c r="C444" s="9">
        <v>-43.609411999999999</v>
      </c>
      <c r="D444" s="9">
        <v>172.71793500000001</v>
      </c>
      <c r="E444" s="8">
        <v>1883</v>
      </c>
      <c r="F444" s="8">
        <v>1923</v>
      </c>
      <c r="G444" s="9">
        <f t="shared" si="6"/>
        <v>41</v>
      </c>
      <c r="H444" s="8" t="s">
        <v>31</v>
      </c>
      <c r="I444" s="9">
        <v>0</v>
      </c>
      <c r="J444" s="8" t="s">
        <v>782</v>
      </c>
      <c r="K444" s="11" t="s">
        <v>819</v>
      </c>
    </row>
    <row r="445" spans="1:11" x14ac:dyDescent="0.35">
      <c r="A445" s="8" t="s">
        <v>578</v>
      </c>
      <c r="B445" s="8" t="s">
        <v>406</v>
      </c>
      <c r="C445" s="4">
        <v>-45.878680000000003</v>
      </c>
      <c r="D445" s="4">
        <v>170.51336000000001</v>
      </c>
      <c r="E445" s="8">
        <v>1883</v>
      </c>
      <c r="F445" s="8">
        <v>1899</v>
      </c>
      <c r="G445" s="9">
        <f t="shared" si="6"/>
        <v>17</v>
      </c>
      <c r="H445" s="8" t="s">
        <v>31</v>
      </c>
      <c r="I445" s="9">
        <v>0</v>
      </c>
      <c r="J445" s="8" t="s">
        <v>782</v>
      </c>
      <c r="K445" s="11" t="s">
        <v>819</v>
      </c>
    </row>
    <row r="446" spans="1:11" x14ac:dyDescent="0.35">
      <c r="A446" s="8" t="s">
        <v>579</v>
      </c>
      <c r="B446" s="8" t="s">
        <v>406</v>
      </c>
      <c r="C446" s="9">
        <v>-41.746513</v>
      </c>
      <c r="D446" s="9">
        <v>171.596192</v>
      </c>
      <c r="E446" s="8">
        <v>1901</v>
      </c>
      <c r="F446" s="8">
        <v>1981</v>
      </c>
      <c r="G446" s="9">
        <f t="shared" si="6"/>
        <v>81</v>
      </c>
      <c r="H446" s="8" t="s">
        <v>31</v>
      </c>
      <c r="I446" s="9">
        <v>0</v>
      </c>
      <c r="J446" s="8" t="s">
        <v>782</v>
      </c>
      <c r="K446" s="11" t="s">
        <v>819</v>
      </c>
    </row>
    <row r="447" spans="1:11" x14ac:dyDescent="0.35">
      <c r="A447" s="8" t="s">
        <v>580</v>
      </c>
      <c r="B447" s="8" t="s">
        <v>458</v>
      </c>
      <c r="C447" s="9">
        <v>50.713012999999997</v>
      </c>
      <c r="D447" s="9">
        <v>-127.490478</v>
      </c>
      <c r="E447" s="8">
        <v>1905</v>
      </c>
      <c r="F447" s="8">
        <v>1909</v>
      </c>
      <c r="G447" s="9">
        <f t="shared" si="6"/>
        <v>5</v>
      </c>
      <c r="H447" s="8" t="s">
        <v>31</v>
      </c>
      <c r="I447" s="9">
        <v>0</v>
      </c>
      <c r="J447" s="8" t="s">
        <v>782</v>
      </c>
      <c r="K447" s="11" t="s">
        <v>819</v>
      </c>
    </row>
    <row r="448" spans="1:11" x14ac:dyDescent="0.35">
      <c r="A448" s="8" t="s">
        <v>581</v>
      </c>
      <c r="B448" s="8" t="s">
        <v>455</v>
      </c>
      <c r="C448" s="9">
        <v>44.906295999999998</v>
      </c>
      <c r="D448" s="9">
        <v>-66.983535000000003</v>
      </c>
      <c r="E448" s="8">
        <v>1860</v>
      </c>
      <c r="F448" s="8">
        <v>1918</v>
      </c>
      <c r="G448" s="9">
        <f t="shared" si="6"/>
        <v>2</v>
      </c>
      <c r="H448" s="8" t="s">
        <v>582</v>
      </c>
      <c r="I448" s="9">
        <v>57</v>
      </c>
      <c r="J448" s="8" t="s">
        <v>782</v>
      </c>
      <c r="K448" s="11" t="s">
        <v>819</v>
      </c>
    </row>
    <row r="449" spans="1:11" x14ac:dyDescent="0.35">
      <c r="A449" s="8" t="s">
        <v>583</v>
      </c>
      <c r="B449" s="8" t="s">
        <v>455</v>
      </c>
      <c r="C449" s="9">
        <v>44.156320000000001</v>
      </c>
      <c r="D449" s="9">
        <v>-68.886155000000002</v>
      </c>
      <c r="E449" s="8">
        <v>1888</v>
      </c>
      <c r="F449" s="8">
        <v>1888</v>
      </c>
      <c r="G449" s="9">
        <f t="shared" si="6"/>
        <v>1</v>
      </c>
      <c r="H449" s="8" t="s">
        <v>31</v>
      </c>
      <c r="I449" s="9">
        <v>0</v>
      </c>
      <c r="J449" s="8" t="s">
        <v>782</v>
      </c>
      <c r="K449" s="11" t="s">
        <v>819</v>
      </c>
    </row>
    <row r="450" spans="1:11" x14ac:dyDescent="0.35">
      <c r="A450" s="8" t="s">
        <v>584</v>
      </c>
      <c r="B450" s="8" t="s">
        <v>455</v>
      </c>
      <c r="C450" s="9">
        <v>41.492260999999999</v>
      </c>
      <c r="D450" s="9">
        <v>-71.322287000000003</v>
      </c>
      <c r="E450" s="8">
        <v>1992</v>
      </c>
      <c r="F450" s="8">
        <v>1995</v>
      </c>
      <c r="G450" s="9">
        <f t="shared" si="6"/>
        <v>4</v>
      </c>
      <c r="H450" s="8" t="s">
        <v>31</v>
      </c>
      <c r="I450" s="9">
        <v>0</v>
      </c>
      <c r="J450" s="8" t="s">
        <v>782</v>
      </c>
      <c r="K450" s="11" t="s">
        <v>819</v>
      </c>
    </row>
    <row r="451" spans="1:11" x14ac:dyDescent="0.35">
      <c r="A451" s="8" t="s">
        <v>585</v>
      </c>
      <c r="B451" s="8" t="s">
        <v>455</v>
      </c>
      <c r="C451" s="9">
        <v>40.620520999999997</v>
      </c>
      <c r="D451" s="9">
        <v>-74.041629</v>
      </c>
      <c r="E451" s="8">
        <v>1927</v>
      </c>
      <c r="F451" s="8">
        <v>1936</v>
      </c>
      <c r="G451" s="9">
        <f t="shared" si="6"/>
        <v>10</v>
      </c>
      <c r="H451" s="8" t="s">
        <v>31</v>
      </c>
      <c r="I451" s="9">
        <v>0</v>
      </c>
      <c r="J451" s="8" t="s">
        <v>782</v>
      </c>
      <c r="K451" s="11" t="s">
        <v>819</v>
      </c>
    </row>
    <row r="452" spans="1:11" x14ac:dyDescent="0.35">
      <c r="A452" s="8" t="s">
        <v>586</v>
      </c>
      <c r="B452" s="8" t="s">
        <v>455</v>
      </c>
      <c r="C452" s="9">
        <v>40.686377</v>
      </c>
      <c r="D452" s="9">
        <v>-74.016480000000001</v>
      </c>
      <c r="E452" s="8">
        <v>1837</v>
      </c>
      <c r="F452" s="8">
        <v>1886</v>
      </c>
      <c r="G452" s="9">
        <f t="shared" si="6"/>
        <v>31</v>
      </c>
      <c r="H452" s="8" t="s">
        <v>587</v>
      </c>
      <c r="I452" s="9">
        <v>19</v>
      </c>
      <c r="J452" s="8" t="s">
        <v>782</v>
      </c>
      <c r="K452" s="11" t="s">
        <v>819</v>
      </c>
    </row>
    <row r="453" spans="1:11" x14ac:dyDescent="0.35">
      <c r="A453" s="8" t="s">
        <v>588</v>
      </c>
      <c r="B453" s="8" t="s">
        <v>455</v>
      </c>
      <c r="C453" s="9">
        <v>40.765928000000002</v>
      </c>
      <c r="D453" s="9">
        <v>-73.841913000000005</v>
      </c>
      <c r="E453" s="8">
        <v>1885</v>
      </c>
      <c r="F453" s="8">
        <v>1896</v>
      </c>
      <c r="G453" s="9">
        <f t="shared" si="6"/>
        <v>7</v>
      </c>
      <c r="H453" s="8" t="s">
        <v>589</v>
      </c>
      <c r="I453" s="9">
        <v>5</v>
      </c>
      <c r="J453" s="8" t="s">
        <v>782</v>
      </c>
      <c r="K453" s="11" t="s">
        <v>819</v>
      </c>
    </row>
    <row r="454" spans="1:11" x14ac:dyDescent="0.35">
      <c r="A454" s="8" t="s">
        <v>590</v>
      </c>
      <c r="B454" s="8" t="s">
        <v>455</v>
      </c>
      <c r="C454" s="9">
        <v>40.466757000000001</v>
      </c>
      <c r="D454" s="9">
        <v>-74.008958000000007</v>
      </c>
      <c r="E454" s="8">
        <v>1835</v>
      </c>
      <c r="F454" s="8">
        <v>1839</v>
      </c>
      <c r="G454" s="9">
        <f t="shared" si="6"/>
        <v>5</v>
      </c>
      <c r="H454" s="8" t="s">
        <v>31</v>
      </c>
      <c r="I454" s="9">
        <v>0</v>
      </c>
      <c r="J454" s="8" t="s">
        <v>782</v>
      </c>
      <c r="K454" s="11" t="s">
        <v>819</v>
      </c>
    </row>
    <row r="455" spans="1:11" x14ac:dyDescent="0.35">
      <c r="A455" s="8" t="s">
        <v>591</v>
      </c>
      <c r="B455" s="8" t="s">
        <v>455</v>
      </c>
      <c r="C455" s="9">
        <v>39.373033</v>
      </c>
      <c r="D455" s="9">
        <v>-74.426278999999994</v>
      </c>
      <c r="E455" s="8">
        <v>1911</v>
      </c>
      <c r="F455" s="8">
        <v>1939</v>
      </c>
      <c r="G455" s="9">
        <f t="shared" si="6"/>
        <v>29</v>
      </c>
      <c r="H455" s="8" t="s">
        <v>31</v>
      </c>
      <c r="I455" s="9">
        <v>0</v>
      </c>
      <c r="J455" s="8" t="s">
        <v>782</v>
      </c>
      <c r="K455" s="11" t="s">
        <v>819</v>
      </c>
    </row>
    <row r="456" spans="1:11" x14ac:dyDescent="0.35">
      <c r="A456" s="8" t="s">
        <v>592</v>
      </c>
      <c r="B456" s="8" t="s">
        <v>455</v>
      </c>
      <c r="C456" s="9">
        <v>39.931564000000002</v>
      </c>
      <c r="D456" s="9">
        <v>-75.132150999999993</v>
      </c>
      <c r="E456" s="8">
        <v>1890</v>
      </c>
      <c r="F456" s="8">
        <v>1937</v>
      </c>
      <c r="G456" s="9">
        <f t="shared" si="6"/>
        <v>48</v>
      </c>
      <c r="H456" s="8" t="s">
        <v>31</v>
      </c>
      <c r="I456" s="9">
        <v>0</v>
      </c>
      <c r="J456" s="8" t="s">
        <v>782</v>
      </c>
      <c r="K456" s="11" t="s">
        <v>819</v>
      </c>
    </row>
    <row r="457" spans="1:11" x14ac:dyDescent="0.35">
      <c r="A457" s="8" t="s">
        <v>593</v>
      </c>
      <c r="B457" s="8" t="s">
        <v>455</v>
      </c>
      <c r="C457" s="9">
        <v>39.283406999999997</v>
      </c>
      <c r="D457" s="9">
        <v>-76.605091000000002</v>
      </c>
      <c r="E457" s="8">
        <v>1845</v>
      </c>
      <c r="F457" s="8">
        <v>1899</v>
      </c>
      <c r="G457" s="9">
        <v>11</v>
      </c>
      <c r="H457" s="8" t="s">
        <v>594</v>
      </c>
      <c r="I457" s="9">
        <f>(1+(F457-E457))-G457</f>
        <v>44</v>
      </c>
      <c r="J457" s="8" t="s">
        <v>782</v>
      </c>
      <c r="K457" s="11" t="s">
        <v>819</v>
      </c>
    </row>
    <row r="458" spans="1:11" x14ac:dyDescent="0.35">
      <c r="A458" s="8" t="s">
        <v>595</v>
      </c>
      <c r="B458" s="8" t="s">
        <v>455</v>
      </c>
      <c r="C458" s="9">
        <v>38.976235000000003</v>
      </c>
      <c r="D458" s="9">
        <v>-76.484798999999995</v>
      </c>
      <c r="E458" s="8">
        <v>1853</v>
      </c>
      <c r="F458" s="8">
        <v>1870</v>
      </c>
      <c r="G458" s="9">
        <v>2</v>
      </c>
      <c r="H458" s="8" t="s">
        <v>596</v>
      </c>
      <c r="I458" s="9">
        <f>(1+(F458-E458))-G458</f>
        <v>16</v>
      </c>
      <c r="J458" s="8" t="s">
        <v>782</v>
      </c>
      <c r="K458" s="11" t="s">
        <v>819</v>
      </c>
    </row>
    <row r="459" spans="1:11" x14ac:dyDescent="0.35">
      <c r="A459" s="8" t="s">
        <v>454</v>
      </c>
      <c r="B459" s="8" t="s">
        <v>455</v>
      </c>
      <c r="C459" s="9">
        <v>37.002716999999997</v>
      </c>
      <c r="D459" s="9">
        <v>-76.314700999999999</v>
      </c>
      <c r="E459" s="8">
        <v>1906</v>
      </c>
      <c r="F459" s="8">
        <v>1910</v>
      </c>
      <c r="G459" s="9">
        <f t="shared" si="6"/>
        <v>5</v>
      </c>
      <c r="H459" s="8" t="s">
        <v>31</v>
      </c>
      <c r="I459" s="9">
        <v>0</v>
      </c>
      <c r="J459" s="8" t="s">
        <v>782</v>
      </c>
      <c r="K459" s="11" t="s">
        <v>819</v>
      </c>
    </row>
    <row r="460" spans="1:11" x14ac:dyDescent="0.35">
      <c r="A460" s="8" t="s">
        <v>597</v>
      </c>
      <c r="B460" s="8" t="s">
        <v>455</v>
      </c>
      <c r="C460" s="9">
        <v>34.226624999999999</v>
      </c>
      <c r="D460" s="9">
        <v>-77.953998999999996</v>
      </c>
      <c r="E460" s="8">
        <v>1882</v>
      </c>
      <c r="F460" s="8">
        <v>1882</v>
      </c>
      <c r="G460" s="9">
        <f t="shared" si="6"/>
        <v>1</v>
      </c>
      <c r="H460" s="8" t="s">
        <v>31</v>
      </c>
      <c r="I460" s="9">
        <v>0</v>
      </c>
      <c r="J460" s="8" t="s">
        <v>782</v>
      </c>
      <c r="K460" s="11" t="s">
        <v>819</v>
      </c>
    </row>
    <row r="461" spans="1:11" x14ac:dyDescent="0.35">
      <c r="A461" s="8" t="s">
        <v>598</v>
      </c>
      <c r="B461" s="8" t="s">
        <v>455</v>
      </c>
      <c r="C461" s="9">
        <v>32.775075000000001</v>
      </c>
      <c r="D461" s="9">
        <v>-79.924066999999994</v>
      </c>
      <c r="E461" s="8">
        <v>1850</v>
      </c>
      <c r="F461" s="8">
        <v>1913</v>
      </c>
      <c r="G461" s="9">
        <f t="shared" si="6"/>
        <v>41</v>
      </c>
      <c r="H461" s="8" t="s">
        <v>599</v>
      </c>
      <c r="I461" s="9">
        <v>23</v>
      </c>
      <c r="J461" s="8" t="s">
        <v>782</v>
      </c>
      <c r="K461" s="11" t="s">
        <v>819</v>
      </c>
    </row>
    <row r="462" spans="1:11" x14ac:dyDescent="0.35">
      <c r="A462" s="8" t="s">
        <v>600</v>
      </c>
      <c r="B462" s="8" t="s">
        <v>455</v>
      </c>
      <c r="C462" s="9">
        <v>32.034858</v>
      </c>
      <c r="D462" s="9">
        <v>-80.906603000000004</v>
      </c>
      <c r="E462" s="8">
        <v>1851</v>
      </c>
      <c r="F462" s="8">
        <v>1852</v>
      </c>
      <c r="G462" s="9">
        <f t="shared" si="6"/>
        <v>2</v>
      </c>
      <c r="H462" s="8" t="s">
        <v>31</v>
      </c>
      <c r="I462" s="9">
        <v>0</v>
      </c>
      <c r="J462" s="8" t="s">
        <v>782</v>
      </c>
      <c r="K462" s="11" t="s">
        <v>819</v>
      </c>
    </row>
    <row r="463" spans="1:11" x14ac:dyDescent="0.35">
      <c r="A463" s="8" t="s">
        <v>601</v>
      </c>
      <c r="B463" s="8" t="s">
        <v>455</v>
      </c>
      <c r="C463" s="9">
        <v>30.670556000000001</v>
      </c>
      <c r="D463" s="9">
        <v>-81.465361000000001</v>
      </c>
      <c r="E463" s="8">
        <v>1855</v>
      </c>
      <c r="F463" s="8">
        <v>1879</v>
      </c>
      <c r="G463" s="9">
        <f t="shared" si="6"/>
        <v>6</v>
      </c>
      <c r="H463" s="8" t="s">
        <v>602</v>
      </c>
      <c r="I463" s="9">
        <v>19</v>
      </c>
      <c r="J463" s="8" t="s">
        <v>782</v>
      </c>
      <c r="K463" s="11" t="s">
        <v>819</v>
      </c>
    </row>
    <row r="464" spans="1:11" x14ac:dyDescent="0.35">
      <c r="A464" s="8" t="s">
        <v>603</v>
      </c>
      <c r="B464" s="8" t="s">
        <v>455</v>
      </c>
      <c r="C464" s="9">
        <v>30.396298000000002</v>
      </c>
      <c r="D464" s="9">
        <v>-81.429591000000002</v>
      </c>
      <c r="E464" s="8">
        <v>1899</v>
      </c>
      <c r="F464" s="8">
        <v>1939</v>
      </c>
      <c r="G464" s="9">
        <f t="shared" si="6"/>
        <v>41</v>
      </c>
      <c r="H464" s="8" t="s">
        <v>31</v>
      </c>
      <c r="I464" s="9">
        <v>0</v>
      </c>
      <c r="J464" s="8" t="s">
        <v>782</v>
      </c>
      <c r="K464" s="11" t="s">
        <v>819</v>
      </c>
    </row>
    <row r="465" spans="1:11" x14ac:dyDescent="0.35">
      <c r="A465" s="8" t="s">
        <v>604</v>
      </c>
      <c r="B465" s="8" t="s">
        <v>455</v>
      </c>
      <c r="C465" s="9">
        <v>30.402259999999998</v>
      </c>
      <c r="D465" s="9">
        <v>-87.212906000000004</v>
      </c>
      <c r="E465" s="8">
        <v>1890</v>
      </c>
      <c r="F465" s="8">
        <v>1939</v>
      </c>
      <c r="G465" s="9">
        <f t="shared" si="6"/>
        <v>50</v>
      </c>
      <c r="H465" s="8" t="s">
        <v>31</v>
      </c>
      <c r="I465" s="9">
        <v>0</v>
      </c>
      <c r="J465" s="8" t="s">
        <v>782</v>
      </c>
      <c r="K465" s="11" t="s">
        <v>819</v>
      </c>
    </row>
    <row r="466" spans="1:11" x14ac:dyDescent="0.35">
      <c r="A466" s="8" t="s">
        <v>605</v>
      </c>
      <c r="B466" s="8" t="s">
        <v>455</v>
      </c>
      <c r="C466" s="9">
        <v>30.232344999999999</v>
      </c>
      <c r="D466" s="9">
        <v>-88.017762000000005</v>
      </c>
      <c r="E466" s="8">
        <v>1846</v>
      </c>
      <c r="F466" s="8">
        <v>1920</v>
      </c>
      <c r="G466" s="9">
        <f t="shared" si="6"/>
        <v>3</v>
      </c>
      <c r="H466" s="8" t="s">
        <v>606</v>
      </c>
      <c r="I466" s="9">
        <v>72</v>
      </c>
      <c r="J466" s="8" t="s">
        <v>782</v>
      </c>
      <c r="K466" s="11" t="s">
        <v>819</v>
      </c>
    </row>
    <row r="467" spans="1:11" x14ac:dyDescent="0.35">
      <c r="A467" s="8" t="s">
        <v>607</v>
      </c>
      <c r="B467" s="8" t="s">
        <v>455</v>
      </c>
      <c r="C467" s="9">
        <v>29.317703000000002</v>
      </c>
      <c r="D467" s="9">
        <v>-94.780940999999999</v>
      </c>
      <c r="E467" s="8">
        <v>1852</v>
      </c>
      <c r="F467" s="8">
        <v>1939</v>
      </c>
      <c r="G467" s="9">
        <f t="shared" si="6"/>
        <v>88</v>
      </c>
      <c r="H467" s="8" t="s">
        <v>31</v>
      </c>
      <c r="I467" s="9">
        <v>0</v>
      </c>
      <c r="J467" s="8" t="s">
        <v>782</v>
      </c>
      <c r="K467" s="11" t="s">
        <v>819</v>
      </c>
    </row>
    <row r="468" spans="1:11" x14ac:dyDescent="0.35">
      <c r="A468" s="8" t="s">
        <v>608</v>
      </c>
      <c r="B468" s="8" t="s">
        <v>455</v>
      </c>
      <c r="C468" s="9">
        <v>32.866976000000001</v>
      </c>
      <c r="D468" s="9">
        <v>-117.257187</v>
      </c>
      <c r="E468" s="8">
        <v>1924</v>
      </c>
      <c r="F468" s="8">
        <v>1939</v>
      </c>
      <c r="G468" s="9">
        <f t="shared" si="6"/>
        <v>16</v>
      </c>
      <c r="H468" s="8" t="s">
        <v>31</v>
      </c>
      <c r="I468" s="9">
        <v>0</v>
      </c>
      <c r="J468" s="8" t="s">
        <v>782</v>
      </c>
      <c r="K468" s="11" t="s">
        <v>819</v>
      </c>
    </row>
    <row r="469" spans="1:11" x14ac:dyDescent="0.35">
      <c r="A469" s="8" t="s">
        <v>609</v>
      </c>
      <c r="B469" s="8" t="s">
        <v>455</v>
      </c>
      <c r="C469" s="9">
        <v>33.76596</v>
      </c>
      <c r="D469" s="9">
        <v>-118.262243</v>
      </c>
      <c r="E469" s="8">
        <v>1852</v>
      </c>
      <c r="F469" s="8">
        <v>1937</v>
      </c>
      <c r="G469" s="9">
        <f t="shared" si="6"/>
        <v>86</v>
      </c>
      <c r="H469" s="8" t="s">
        <v>31</v>
      </c>
      <c r="I469" s="9">
        <v>0</v>
      </c>
      <c r="J469" s="8" t="s">
        <v>782</v>
      </c>
      <c r="K469" s="11" t="s">
        <v>819</v>
      </c>
    </row>
    <row r="470" spans="1:11" x14ac:dyDescent="0.35">
      <c r="A470" s="8" t="s">
        <v>610</v>
      </c>
      <c r="B470" s="8" t="s">
        <v>455</v>
      </c>
      <c r="C470" s="9">
        <v>37.810412999999997</v>
      </c>
      <c r="D470" s="9">
        <v>-122.42451</v>
      </c>
      <c r="E470" s="8">
        <v>1853</v>
      </c>
      <c r="F470" s="8">
        <v>1853</v>
      </c>
      <c r="G470" s="9">
        <f t="shared" si="6"/>
        <v>1</v>
      </c>
      <c r="H470" s="8" t="s">
        <v>31</v>
      </c>
      <c r="I470" s="9">
        <v>0</v>
      </c>
      <c r="J470" s="8" t="s">
        <v>811</v>
      </c>
      <c r="K470" s="11" t="s">
        <v>819</v>
      </c>
    </row>
    <row r="471" spans="1:11" x14ac:dyDescent="0.35">
      <c r="A471" s="8" t="s">
        <v>611</v>
      </c>
      <c r="B471" s="8" t="s">
        <v>455</v>
      </c>
      <c r="C471" s="9">
        <v>37.859475000000003</v>
      </c>
      <c r="D471" s="9">
        <v>-122.478611</v>
      </c>
      <c r="E471" s="8">
        <v>1851</v>
      </c>
      <c r="F471" s="8">
        <v>1870</v>
      </c>
      <c r="G471" s="9">
        <f t="shared" si="6"/>
        <v>20</v>
      </c>
      <c r="H471" s="8" t="s">
        <v>31</v>
      </c>
      <c r="I471" s="9">
        <v>0</v>
      </c>
      <c r="J471" s="8" t="s">
        <v>782</v>
      </c>
      <c r="K471" s="11" t="s">
        <v>819</v>
      </c>
    </row>
    <row r="472" spans="1:11" x14ac:dyDescent="0.35">
      <c r="A472" s="8" t="s">
        <v>612</v>
      </c>
      <c r="B472" s="8" t="s">
        <v>455</v>
      </c>
      <c r="C472" s="9">
        <v>48.107424999999999</v>
      </c>
      <c r="D472" s="9">
        <v>-122.771916</v>
      </c>
      <c r="E472" s="8">
        <v>1941</v>
      </c>
      <c r="F472" s="8">
        <v>1941</v>
      </c>
      <c r="G472" s="9">
        <f t="shared" si="6"/>
        <v>1</v>
      </c>
      <c r="H472" s="8" t="s">
        <v>31</v>
      </c>
      <c r="I472" s="9">
        <v>0</v>
      </c>
      <c r="J472" s="8" t="s">
        <v>782</v>
      </c>
      <c r="K472" s="11" t="s">
        <v>819</v>
      </c>
    </row>
    <row r="473" spans="1:11" x14ac:dyDescent="0.35">
      <c r="A473" s="8" t="s">
        <v>613</v>
      </c>
      <c r="B473" s="8" t="s">
        <v>455</v>
      </c>
      <c r="C473" s="9">
        <v>47.555959999999999</v>
      </c>
      <c r="D473" s="9">
        <v>-122.341669</v>
      </c>
      <c r="E473" s="8">
        <v>1891</v>
      </c>
      <c r="F473" s="8">
        <v>1892</v>
      </c>
      <c r="G473" s="9">
        <f t="shared" si="6"/>
        <v>2</v>
      </c>
      <c r="H473" s="8" t="s">
        <v>31</v>
      </c>
      <c r="I473" s="9">
        <v>0</v>
      </c>
      <c r="J473" s="8" t="s">
        <v>782</v>
      </c>
      <c r="K473" s="11" t="s">
        <v>819</v>
      </c>
    </row>
    <row r="474" spans="1:11" x14ac:dyDescent="0.35">
      <c r="A474" s="8" t="s">
        <v>614</v>
      </c>
      <c r="B474" s="8" t="s">
        <v>455</v>
      </c>
      <c r="C474" s="9">
        <v>32.753414999999997</v>
      </c>
      <c r="D474" s="9">
        <v>-79.875202999999999</v>
      </c>
      <c r="E474" s="8">
        <v>1882</v>
      </c>
      <c r="F474" s="8">
        <v>1913</v>
      </c>
      <c r="G474" s="9">
        <f t="shared" si="6"/>
        <v>28</v>
      </c>
      <c r="H474" s="8" t="s">
        <v>615</v>
      </c>
      <c r="I474" s="9">
        <v>4</v>
      </c>
      <c r="J474" s="8" t="s">
        <v>782</v>
      </c>
      <c r="K474" s="11" t="s">
        <v>819</v>
      </c>
    </row>
    <row r="475" spans="1:11" x14ac:dyDescent="0.35">
      <c r="A475" s="8" t="s">
        <v>616</v>
      </c>
      <c r="B475" s="8" t="s">
        <v>455</v>
      </c>
      <c r="C475" s="9">
        <v>37.806322999999999</v>
      </c>
      <c r="D475" s="9">
        <v>-122.465957</v>
      </c>
      <c r="E475" s="8">
        <v>1858</v>
      </c>
      <c r="F475" s="8">
        <v>1925</v>
      </c>
      <c r="G475" s="9">
        <f t="shared" si="6"/>
        <v>29</v>
      </c>
      <c r="H475" s="8" t="s">
        <v>617</v>
      </c>
      <c r="I475" s="9">
        <v>39</v>
      </c>
      <c r="J475" s="8" t="s">
        <v>782</v>
      </c>
      <c r="K475" s="11" t="s">
        <v>819</v>
      </c>
    </row>
    <row r="476" spans="1:11" x14ac:dyDescent="0.35">
      <c r="A476" s="8" t="s">
        <v>618</v>
      </c>
      <c r="B476" s="8" t="s">
        <v>455</v>
      </c>
      <c r="C476" s="9">
        <v>57.798819999999999</v>
      </c>
      <c r="D476" s="9">
        <v>-152.371917</v>
      </c>
      <c r="E476" s="8">
        <v>1880</v>
      </c>
      <c r="F476" s="8">
        <v>1891</v>
      </c>
      <c r="G476" s="9">
        <f t="shared" si="6"/>
        <v>12</v>
      </c>
      <c r="H476" s="8" t="s">
        <v>31</v>
      </c>
      <c r="I476" s="9">
        <v>0</v>
      </c>
      <c r="J476" s="8" t="s">
        <v>782</v>
      </c>
      <c r="K476" s="11" t="s">
        <v>819</v>
      </c>
    </row>
    <row r="477" spans="1:11" x14ac:dyDescent="0.35">
      <c r="A477" s="8" t="s">
        <v>619</v>
      </c>
      <c r="B477" s="8" t="s">
        <v>455</v>
      </c>
      <c r="C477" s="9">
        <v>18.463397000000001</v>
      </c>
      <c r="D477" s="9">
        <v>-66.107032000000004</v>
      </c>
      <c r="E477" s="8">
        <v>1892</v>
      </c>
      <c r="F477" s="8">
        <v>1899</v>
      </c>
      <c r="G477" s="9">
        <f t="shared" si="6"/>
        <v>7</v>
      </c>
      <c r="H477" s="8">
        <v>1898</v>
      </c>
      <c r="I477" s="9">
        <v>1</v>
      </c>
      <c r="J477" s="8" t="s">
        <v>782</v>
      </c>
      <c r="K477" s="11" t="s">
        <v>819</v>
      </c>
    </row>
    <row r="478" spans="1:11" x14ac:dyDescent="0.35">
      <c r="A478" s="8" t="s">
        <v>620</v>
      </c>
      <c r="B478" s="8" t="s">
        <v>455</v>
      </c>
      <c r="C478" s="9">
        <v>34.409681999999997</v>
      </c>
      <c r="D478" s="9">
        <v>-119.685767</v>
      </c>
      <c r="E478" s="8">
        <v>1931</v>
      </c>
      <c r="F478" s="8">
        <v>1935</v>
      </c>
      <c r="G478" s="9">
        <f t="shared" si="6"/>
        <v>5</v>
      </c>
      <c r="H478" s="8" t="s">
        <v>31</v>
      </c>
      <c r="I478" s="9">
        <v>0</v>
      </c>
      <c r="J478" s="8" t="s">
        <v>782</v>
      </c>
      <c r="K478" s="11" t="s">
        <v>819</v>
      </c>
    </row>
    <row r="479" spans="1:11" x14ac:dyDescent="0.35">
      <c r="A479" s="8" t="s">
        <v>621</v>
      </c>
      <c r="B479" s="8" t="s">
        <v>455</v>
      </c>
      <c r="C479" s="9">
        <v>48.536020999999998</v>
      </c>
      <c r="D479" s="9">
        <v>-123.014259</v>
      </c>
      <c r="E479" s="8">
        <v>1934</v>
      </c>
      <c r="F479" s="8">
        <v>1938</v>
      </c>
      <c r="G479" s="9">
        <f t="shared" si="6"/>
        <v>5</v>
      </c>
      <c r="H479" s="8" t="s">
        <v>31</v>
      </c>
      <c r="I479" s="9">
        <v>0</v>
      </c>
      <c r="J479" s="8" t="s">
        <v>782</v>
      </c>
      <c r="K479" s="11" t="s">
        <v>819</v>
      </c>
    </row>
    <row r="480" spans="1:11" x14ac:dyDescent="0.35">
      <c r="A480" s="8" t="s">
        <v>622</v>
      </c>
      <c r="B480" s="8" t="s">
        <v>455</v>
      </c>
      <c r="C480" s="9">
        <v>46.705112</v>
      </c>
      <c r="D480" s="9">
        <v>-123.96629299999999</v>
      </c>
      <c r="E480" s="8">
        <v>1935</v>
      </c>
      <c r="F480" s="8">
        <v>1938</v>
      </c>
      <c r="G480" s="9">
        <f t="shared" si="6"/>
        <v>4</v>
      </c>
      <c r="H480" s="8" t="s">
        <v>31</v>
      </c>
      <c r="I480" s="9">
        <v>0</v>
      </c>
      <c r="J480" s="8" t="s">
        <v>782</v>
      </c>
      <c r="K480" s="11" t="s">
        <v>819</v>
      </c>
    </row>
    <row r="481" spans="1:11" x14ac:dyDescent="0.35">
      <c r="A481" s="8" t="s">
        <v>623</v>
      </c>
      <c r="B481" s="8" t="s">
        <v>624</v>
      </c>
      <c r="C481" s="9">
        <v>-29.433214</v>
      </c>
      <c r="D481" s="9">
        <v>153.36021400000001</v>
      </c>
      <c r="E481" s="8">
        <v>1900</v>
      </c>
      <c r="F481" s="8">
        <v>1984</v>
      </c>
      <c r="G481" s="9">
        <f t="shared" si="6"/>
        <v>19</v>
      </c>
      <c r="H481" s="8" t="s">
        <v>625</v>
      </c>
      <c r="I481" s="9">
        <v>66</v>
      </c>
      <c r="J481" s="8" t="s">
        <v>811</v>
      </c>
      <c r="K481" s="11" t="s">
        <v>819</v>
      </c>
    </row>
    <row r="482" spans="1:11" x14ac:dyDescent="0.35">
      <c r="A482" s="8" t="s">
        <v>626</v>
      </c>
      <c r="B482" s="8" t="s">
        <v>624</v>
      </c>
      <c r="C482" s="9">
        <v>-28.869309000000001</v>
      </c>
      <c r="D482" s="9">
        <v>153.55457799999999</v>
      </c>
      <c r="E482" s="8">
        <v>1897</v>
      </c>
      <c r="F482" s="8">
        <v>1986</v>
      </c>
      <c r="G482" s="9">
        <f t="shared" si="6"/>
        <v>21</v>
      </c>
      <c r="H482" s="8" t="s">
        <v>627</v>
      </c>
      <c r="I482" s="9">
        <v>69</v>
      </c>
      <c r="J482" s="8" t="s">
        <v>810</v>
      </c>
      <c r="K482" s="11" t="s">
        <v>819</v>
      </c>
    </row>
    <row r="483" spans="1:11" x14ac:dyDescent="0.35">
      <c r="A483" s="8" t="s">
        <v>576</v>
      </c>
      <c r="B483" s="8" t="s">
        <v>406</v>
      </c>
      <c r="C483" s="4">
        <v>-41.28434</v>
      </c>
      <c r="D483" s="4">
        <v>174.77979999999999</v>
      </c>
      <c r="E483" s="8">
        <v>1894</v>
      </c>
      <c r="F483" s="8">
        <v>1894</v>
      </c>
      <c r="G483" s="9">
        <f t="shared" si="6"/>
        <v>1</v>
      </c>
      <c r="H483" s="8" t="s">
        <v>31</v>
      </c>
      <c r="I483" s="9">
        <v>0</v>
      </c>
      <c r="J483" s="8" t="s">
        <v>782</v>
      </c>
      <c r="K483" s="11" t="s">
        <v>819</v>
      </c>
    </row>
    <row r="484" spans="1:11" x14ac:dyDescent="0.35">
      <c r="A484" s="8" t="s">
        <v>577</v>
      </c>
      <c r="B484" s="8" t="s">
        <v>406</v>
      </c>
      <c r="C484" s="4">
        <v>-43.605629999999998</v>
      </c>
      <c r="D484" s="4">
        <v>172.72193999999999</v>
      </c>
      <c r="E484" s="8">
        <v>1886</v>
      </c>
      <c r="F484" s="8">
        <v>1900</v>
      </c>
      <c r="G484" s="9">
        <f t="shared" si="6"/>
        <v>15</v>
      </c>
      <c r="H484" s="8" t="s">
        <v>31</v>
      </c>
      <c r="I484" s="9">
        <v>0</v>
      </c>
      <c r="J484" s="8" t="s">
        <v>782</v>
      </c>
      <c r="K484" s="11" t="s">
        <v>819</v>
      </c>
    </row>
    <row r="485" spans="1:11" x14ac:dyDescent="0.35">
      <c r="A485" s="8" t="s">
        <v>578</v>
      </c>
      <c r="B485" s="8" t="s">
        <v>406</v>
      </c>
      <c r="C485" s="4">
        <v>-45.878680000000003</v>
      </c>
      <c r="D485" s="4">
        <v>170.51336000000001</v>
      </c>
      <c r="E485" s="8">
        <v>1898</v>
      </c>
      <c r="F485" s="8">
        <v>1898</v>
      </c>
      <c r="G485" s="9">
        <f t="shared" si="6"/>
        <v>1</v>
      </c>
      <c r="H485" s="8" t="s">
        <v>31</v>
      </c>
      <c r="I485" s="9">
        <v>0</v>
      </c>
      <c r="J485" s="8" t="s">
        <v>782</v>
      </c>
      <c r="K485" s="11" t="s">
        <v>819</v>
      </c>
    </row>
    <row r="486" spans="1:11" x14ac:dyDescent="0.35">
      <c r="A486" s="8" t="s">
        <v>610</v>
      </c>
      <c r="B486" s="8" t="s">
        <v>455</v>
      </c>
      <c r="C486" s="9">
        <v>37.810412999999997</v>
      </c>
      <c r="D486" s="9">
        <v>-122.42451</v>
      </c>
      <c r="E486" s="8">
        <v>1853</v>
      </c>
      <c r="F486" s="8">
        <v>1853</v>
      </c>
      <c r="G486" s="9">
        <f t="shared" si="6"/>
        <v>1</v>
      </c>
      <c r="H486" s="8" t="s">
        <v>31</v>
      </c>
      <c r="I486" s="9">
        <v>0</v>
      </c>
      <c r="J486" s="8" t="s">
        <v>782</v>
      </c>
      <c r="K486" s="11" t="s">
        <v>819</v>
      </c>
    </row>
    <row r="487" spans="1:11" x14ac:dyDescent="0.35">
      <c r="A487" s="8" t="s">
        <v>613</v>
      </c>
      <c r="B487" s="8" t="s">
        <v>455</v>
      </c>
      <c r="C487" s="9">
        <v>47.600962000000003</v>
      </c>
      <c r="D487" s="9">
        <v>-122.337642</v>
      </c>
      <c r="E487" s="8">
        <v>1891</v>
      </c>
      <c r="F487" s="8">
        <v>1892</v>
      </c>
      <c r="G487" s="9">
        <f t="shared" si="6"/>
        <v>2</v>
      </c>
      <c r="H487" s="8" t="s">
        <v>31</v>
      </c>
      <c r="I487" s="9">
        <v>0</v>
      </c>
      <c r="J487" s="8" t="s">
        <v>782</v>
      </c>
      <c r="K487" s="11" t="s">
        <v>819</v>
      </c>
    </row>
    <row r="488" spans="1:11" x14ac:dyDescent="0.35">
      <c r="A488" s="8" t="s">
        <v>628</v>
      </c>
      <c r="B488" s="12" t="s">
        <v>440</v>
      </c>
      <c r="C488" s="4">
        <v>8.9132619999999996</v>
      </c>
      <c r="D488" s="4">
        <v>-79.528347999999994</v>
      </c>
      <c r="E488" s="8">
        <v>1881</v>
      </c>
      <c r="F488" s="8">
        <v>1888</v>
      </c>
      <c r="G488" s="9">
        <f t="shared" si="6"/>
        <v>8</v>
      </c>
      <c r="H488" s="8" t="s">
        <v>31</v>
      </c>
      <c r="I488" s="9">
        <v>0</v>
      </c>
      <c r="J488" s="8" t="s">
        <v>811</v>
      </c>
      <c r="K488" s="11" t="s">
        <v>819</v>
      </c>
    </row>
    <row r="489" spans="1:11" x14ac:dyDescent="0.35">
      <c r="A489" s="19" t="s">
        <v>629</v>
      </c>
      <c r="B489" s="19" t="s">
        <v>33</v>
      </c>
      <c r="C489" s="9">
        <v>46.155740000000002</v>
      </c>
      <c r="D489" s="9">
        <v>-1.1535569999999999</v>
      </c>
      <c r="E489" s="8">
        <v>1775</v>
      </c>
      <c r="F489" s="8">
        <v>1776</v>
      </c>
      <c r="G489" s="9">
        <v>1</v>
      </c>
      <c r="H489" s="8" t="s">
        <v>31</v>
      </c>
      <c r="I489" s="9">
        <v>0</v>
      </c>
      <c r="J489" s="8" t="s">
        <v>811</v>
      </c>
      <c r="K489" s="11" t="s">
        <v>820</v>
      </c>
    </row>
    <row r="490" spans="1:11" x14ac:dyDescent="0.35">
      <c r="A490" s="8" t="s">
        <v>527</v>
      </c>
      <c r="B490" s="8" t="s">
        <v>455</v>
      </c>
      <c r="C490" s="9">
        <v>43.072904999999999</v>
      </c>
      <c r="D490" s="9">
        <v>-70.750236999999998</v>
      </c>
      <c r="E490" s="8">
        <v>1926</v>
      </c>
      <c r="F490" s="8">
        <v>1957</v>
      </c>
      <c r="G490" s="9">
        <f t="shared" si="6"/>
        <v>32</v>
      </c>
      <c r="H490" s="8" t="s">
        <v>31</v>
      </c>
      <c r="I490" s="9">
        <v>0</v>
      </c>
      <c r="J490" s="8" t="s">
        <v>810</v>
      </c>
      <c r="K490" s="11" t="s">
        <v>821</v>
      </c>
    </row>
    <row r="491" spans="1:11" x14ac:dyDescent="0.35">
      <c r="A491" s="8" t="s">
        <v>630</v>
      </c>
      <c r="B491" s="8" t="s">
        <v>455</v>
      </c>
      <c r="C491" s="9">
        <v>42.520090000000003</v>
      </c>
      <c r="D491" s="9">
        <v>-70.886643000000007</v>
      </c>
      <c r="E491" s="8">
        <v>1828</v>
      </c>
      <c r="F491" s="8">
        <v>1829</v>
      </c>
      <c r="G491" s="9">
        <f t="shared" si="6"/>
        <v>2</v>
      </c>
      <c r="H491" s="8" t="s">
        <v>31</v>
      </c>
      <c r="I491" s="9">
        <v>0</v>
      </c>
      <c r="J491" s="8" t="s">
        <v>810</v>
      </c>
      <c r="K491" s="11" t="s">
        <v>821</v>
      </c>
    </row>
    <row r="492" spans="1:11" x14ac:dyDescent="0.35">
      <c r="A492" s="8" t="s">
        <v>631</v>
      </c>
      <c r="B492" s="8" t="s">
        <v>455</v>
      </c>
      <c r="C492" s="9">
        <v>41.486617000000003</v>
      </c>
      <c r="D492" s="9">
        <v>-71.317363</v>
      </c>
      <c r="E492" s="8">
        <v>1844</v>
      </c>
      <c r="F492" s="8">
        <v>1912</v>
      </c>
      <c r="G492" s="9">
        <f t="shared" si="6"/>
        <v>10</v>
      </c>
      <c r="H492" s="8" t="s">
        <v>632</v>
      </c>
      <c r="I492" s="9">
        <v>59</v>
      </c>
      <c r="J492" s="8" t="s">
        <v>810</v>
      </c>
      <c r="K492" s="11" t="s">
        <v>821</v>
      </c>
    </row>
    <row r="493" spans="1:11" x14ac:dyDescent="0.35">
      <c r="A493" s="8" t="s">
        <v>633</v>
      </c>
      <c r="B493" s="8" t="s">
        <v>455</v>
      </c>
      <c r="C493" s="9">
        <v>39.809157999999996</v>
      </c>
      <c r="D493" s="9">
        <v>-75.413331999999997</v>
      </c>
      <c r="E493" s="8">
        <v>1915</v>
      </c>
      <c r="F493" s="8">
        <v>1916</v>
      </c>
      <c r="G493" s="9">
        <f t="shared" si="6"/>
        <v>2</v>
      </c>
      <c r="H493" s="8" t="s">
        <v>31</v>
      </c>
      <c r="I493" s="9">
        <v>0</v>
      </c>
      <c r="J493" s="8" t="s">
        <v>810</v>
      </c>
      <c r="K493" s="11" t="s">
        <v>821</v>
      </c>
    </row>
    <row r="494" spans="1:11" x14ac:dyDescent="0.35">
      <c r="A494" s="8" t="s">
        <v>634</v>
      </c>
      <c r="B494" s="8" t="s">
        <v>455</v>
      </c>
      <c r="C494" s="9">
        <v>38.949210000000001</v>
      </c>
      <c r="D494" s="9">
        <v>-74.908389999999997</v>
      </c>
      <c r="E494" s="8">
        <v>1909</v>
      </c>
      <c r="F494" s="8">
        <v>1928</v>
      </c>
      <c r="G494" s="9">
        <f t="shared" si="6"/>
        <v>8</v>
      </c>
      <c r="H494" s="8" t="s">
        <v>635</v>
      </c>
      <c r="I494" s="9">
        <v>12</v>
      </c>
      <c r="J494" s="8" t="s">
        <v>810</v>
      </c>
      <c r="K494" s="11" t="s">
        <v>821</v>
      </c>
    </row>
    <row r="495" spans="1:11" x14ac:dyDescent="0.35">
      <c r="A495" s="8" t="s">
        <v>636</v>
      </c>
      <c r="B495" s="8" t="s">
        <v>455</v>
      </c>
      <c r="C495" s="9">
        <v>39.214494999999999</v>
      </c>
      <c r="D495" s="9">
        <v>-76.519929000000005</v>
      </c>
      <c r="E495" s="8">
        <v>1897</v>
      </c>
      <c r="F495" s="8">
        <v>1901</v>
      </c>
      <c r="G495" s="9">
        <f t="shared" si="6"/>
        <v>5</v>
      </c>
      <c r="H495" s="8" t="s">
        <v>31</v>
      </c>
      <c r="I495" s="9">
        <v>0</v>
      </c>
      <c r="J495" s="8" t="s">
        <v>810</v>
      </c>
      <c r="K495" s="11" t="s">
        <v>821</v>
      </c>
    </row>
    <row r="496" spans="1:11" x14ac:dyDescent="0.35">
      <c r="A496" s="8" t="s">
        <v>595</v>
      </c>
      <c r="B496" s="8" t="s">
        <v>455</v>
      </c>
      <c r="C496" s="9">
        <v>38.976235000000003</v>
      </c>
      <c r="D496" s="9">
        <v>-76.484798999999995</v>
      </c>
      <c r="E496" s="8">
        <v>1844</v>
      </c>
      <c r="F496" s="8">
        <v>1847</v>
      </c>
      <c r="G496" s="9">
        <f t="shared" si="6"/>
        <v>4</v>
      </c>
      <c r="H496" s="8" t="s">
        <v>31</v>
      </c>
      <c r="I496" s="9">
        <v>0</v>
      </c>
      <c r="J496" s="8" t="s">
        <v>810</v>
      </c>
      <c r="K496" s="11" t="s">
        <v>821</v>
      </c>
    </row>
    <row r="497" spans="1:11" x14ac:dyDescent="0.35">
      <c r="A497" s="8" t="s">
        <v>637</v>
      </c>
      <c r="B497" s="8" t="s">
        <v>455</v>
      </c>
      <c r="C497" s="9">
        <v>38.877392</v>
      </c>
      <c r="D497" s="9">
        <v>-77.024480999999994</v>
      </c>
      <c r="E497" s="8">
        <v>1858</v>
      </c>
      <c r="F497" s="8">
        <v>1902</v>
      </c>
      <c r="G497" s="9">
        <f t="shared" si="6"/>
        <v>13</v>
      </c>
      <c r="H497" s="8" t="s">
        <v>638</v>
      </c>
      <c r="I497" s="9">
        <v>32</v>
      </c>
      <c r="J497" s="8" t="s">
        <v>810</v>
      </c>
      <c r="K497" s="11" t="s">
        <v>821</v>
      </c>
    </row>
    <row r="498" spans="1:11" x14ac:dyDescent="0.35">
      <c r="A498" s="8" t="s">
        <v>639</v>
      </c>
      <c r="B498" s="8" t="s">
        <v>455</v>
      </c>
      <c r="C498" s="9">
        <v>38.805089000000002</v>
      </c>
      <c r="D498" s="9">
        <v>-77.038375000000002</v>
      </c>
      <c r="E498" s="8">
        <v>1913</v>
      </c>
      <c r="F498" s="8">
        <v>1915</v>
      </c>
      <c r="G498" s="9">
        <f t="shared" si="6"/>
        <v>3</v>
      </c>
      <c r="H498" s="8" t="s">
        <v>31</v>
      </c>
      <c r="I498" s="9">
        <v>0</v>
      </c>
      <c r="J498" s="8" t="s">
        <v>810</v>
      </c>
      <c r="K498" s="11" t="s">
        <v>821</v>
      </c>
    </row>
    <row r="499" spans="1:11" x14ac:dyDescent="0.35">
      <c r="A499" s="8" t="s">
        <v>640</v>
      </c>
      <c r="B499" s="8" t="s">
        <v>455</v>
      </c>
      <c r="C499" s="9">
        <v>38.572584999999997</v>
      </c>
      <c r="D499" s="9">
        <v>-76.071652999999998</v>
      </c>
      <c r="E499" s="8">
        <v>1942</v>
      </c>
      <c r="F499" s="8">
        <v>1951</v>
      </c>
      <c r="G499" s="9">
        <f t="shared" si="6"/>
        <v>10</v>
      </c>
      <c r="H499" s="8" t="s">
        <v>31</v>
      </c>
      <c r="I499" s="9">
        <v>0</v>
      </c>
      <c r="J499" s="8" t="s">
        <v>810</v>
      </c>
      <c r="K499" s="11" t="s">
        <v>821</v>
      </c>
    </row>
    <row r="500" spans="1:11" x14ac:dyDescent="0.35">
      <c r="A500" s="8" t="s">
        <v>641</v>
      </c>
      <c r="B500" s="8" t="s">
        <v>455</v>
      </c>
      <c r="C500" s="9">
        <v>38.245162000000001</v>
      </c>
      <c r="D500" s="9">
        <v>-76.965311999999997</v>
      </c>
      <c r="E500" s="8">
        <v>1902</v>
      </c>
      <c r="F500" s="8">
        <v>1910</v>
      </c>
      <c r="G500" s="9">
        <f t="shared" si="6"/>
        <v>9</v>
      </c>
      <c r="H500" s="8" t="s">
        <v>31</v>
      </c>
      <c r="I500" s="9">
        <v>0</v>
      </c>
      <c r="J500" s="8" t="s">
        <v>810</v>
      </c>
      <c r="K500" s="11" t="s">
        <v>821</v>
      </c>
    </row>
    <row r="501" spans="1:11" x14ac:dyDescent="0.35">
      <c r="A501" s="8" t="s">
        <v>642</v>
      </c>
      <c r="B501" s="8" t="s">
        <v>455</v>
      </c>
      <c r="C501" s="9">
        <v>37.525306</v>
      </c>
      <c r="D501" s="9">
        <v>-77.42089</v>
      </c>
      <c r="E501" s="8">
        <v>1892</v>
      </c>
      <c r="F501" s="8">
        <v>1972</v>
      </c>
      <c r="G501" s="9">
        <f t="shared" si="6"/>
        <v>81</v>
      </c>
      <c r="H501" s="8" t="s">
        <v>31</v>
      </c>
      <c r="I501" s="9">
        <v>0</v>
      </c>
      <c r="J501" s="8" t="s">
        <v>810</v>
      </c>
      <c r="K501" s="11" t="s">
        <v>821</v>
      </c>
    </row>
    <row r="502" spans="1:11" x14ac:dyDescent="0.35">
      <c r="A502" s="8" t="s">
        <v>643</v>
      </c>
      <c r="B502" s="8" t="s">
        <v>455</v>
      </c>
      <c r="C502" s="9">
        <v>37.527935999999997</v>
      </c>
      <c r="D502" s="9">
        <v>-76.799764999999994</v>
      </c>
      <c r="E502" s="8">
        <v>1971</v>
      </c>
      <c r="F502" s="8">
        <v>1974</v>
      </c>
      <c r="G502" s="9">
        <f t="shared" si="6"/>
        <v>4</v>
      </c>
      <c r="H502" s="8" t="s">
        <v>31</v>
      </c>
      <c r="I502" s="9">
        <v>0</v>
      </c>
      <c r="J502" s="8" t="s">
        <v>810</v>
      </c>
      <c r="K502" s="11" t="s">
        <v>821</v>
      </c>
    </row>
    <row r="503" spans="1:11" x14ac:dyDescent="0.35">
      <c r="A503" s="8" t="s">
        <v>527</v>
      </c>
      <c r="B503" s="8" t="s">
        <v>455</v>
      </c>
      <c r="C503" s="9">
        <v>36.835588999999999</v>
      </c>
      <c r="D503" s="9">
        <v>-76.296228999999997</v>
      </c>
      <c r="E503" s="8">
        <v>1908</v>
      </c>
      <c r="F503" s="8">
        <v>1915</v>
      </c>
      <c r="G503" s="9">
        <f t="shared" si="6"/>
        <v>8</v>
      </c>
      <c r="H503" s="8" t="s">
        <v>31</v>
      </c>
      <c r="I503" s="9">
        <v>0</v>
      </c>
      <c r="J503" s="8" t="s">
        <v>810</v>
      </c>
      <c r="K503" s="11" t="s">
        <v>821</v>
      </c>
    </row>
    <row r="504" spans="1:11" x14ac:dyDescent="0.35">
      <c r="A504" s="8" t="s">
        <v>644</v>
      </c>
      <c r="B504" s="8" t="s">
        <v>455</v>
      </c>
      <c r="C504" s="9">
        <v>34.72681</v>
      </c>
      <c r="D504" s="9">
        <v>-76.731883999999994</v>
      </c>
      <c r="E504" s="8">
        <v>1952</v>
      </c>
      <c r="F504" s="8">
        <v>1963</v>
      </c>
      <c r="G504" s="9">
        <f t="shared" si="6"/>
        <v>12</v>
      </c>
      <c r="H504" s="8" t="s">
        <v>31</v>
      </c>
      <c r="I504" s="9">
        <v>0</v>
      </c>
      <c r="J504" s="8" t="s">
        <v>810</v>
      </c>
      <c r="K504" s="11" t="s">
        <v>821</v>
      </c>
    </row>
    <row r="505" spans="1:11" x14ac:dyDescent="0.35">
      <c r="A505" s="8" t="s">
        <v>645</v>
      </c>
      <c r="B505" s="8" t="s">
        <v>455</v>
      </c>
      <c r="C505" s="9">
        <v>34.6233</v>
      </c>
      <c r="D505" s="9">
        <v>-76.524968000000001</v>
      </c>
      <c r="E505" s="8">
        <v>1914</v>
      </c>
      <c r="F505" s="8">
        <v>1916</v>
      </c>
      <c r="G505" s="9">
        <f t="shared" si="6"/>
        <v>3</v>
      </c>
      <c r="H505" s="8" t="s">
        <v>31</v>
      </c>
      <c r="I505" s="9">
        <v>0</v>
      </c>
      <c r="J505" s="8" t="s">
        <v>810</v>
      </c>
      <c r="K505" s="11" t="s">
        <v>821</v>
      </c>
    </row>
    <row r="506" spans="1:11" x14ac:dyDescent="0.35">
      <c r="A506" s="8" t="s">
        <v>646</v>
      </c>
      <c r="B506" s="8" t="s">
        <v>455</v>
      </c>
      <c r="C506" s="9">
        <v>33.211163999999997</v>
      </c>
      <c r="D506" s="9">
        <v>-79.181213</v>
      </c>
      <c r="E506" s="8">
        <v>1899</v>
      </c>
      <c r="F506" s="8">
        <v>1934</v>
      </c>
      <c r="G506" s="9">
        <f t="shared" si="6"/>
        <v>27</v>
      </c>
      <c r="H506" s="8" t="s">
        <v>647</v>
      </c>
      <c r="I506" s="9">
        <v>9</v>
      </c>
      <c r="J506" s="8" t="s">
        <v>810</v>
      </c>
      <c r="K506" s="11" t="s">
        <v>821</v>
      </c>
    </row>
    <row r="507" spans="1:11" x14ac:dyDescent="0.35">
      <c r="A507" s="8" t="s">
        <v>648</v>
      </c>
      <c r="B507" s="8" t="s">
        <v>455</v>
      </c>
      <c r="C507" s="9">
        <v>32.371614999999998</v>
      </c>
      <c r="D507" s="9">
        <v>-80.691833000000003</v>
      </c>
      <c r="E507" s="8">
        <v>1892</v>
      </c>
      <c r="F507" s="8">
        <v>1897</v>
      </c>
      <c r="G507" s="9">
        <f t="shared" si="6"/>
        <v>2</v>
      </c>
      <c r="H507" s="8" t="s">
        <v>649</v>
      </c>
      <c r="I507" s="9">
        <v>4</v>
      </c>
      <c r="J507" s="8" t="s">
        <v>810</v>
      </c>
      <c r="K507" s="11" t="s">
        <v>821</v>
      </c>
    </row>
    <row r="508" spans="1:11" x14ac:dyDescent="0.35">
      <c r="A508" s="8" t="s">
        <v>650</v>
      </c>
      <c r="B508" s="8" t="s">
        <v>455</v>
      </c>
      <c r="C508" s="9">
        <v>32.081982000000004</v>
      </c>
      <c r="D508" s="9">
        <v>-81.037565000000001</v>
      </c>
      <c r="E508" s="8">
        <v>1903</v>
      </c>
      <c r="F508" s="8">
        <v>1957</v>
      </c>
      <c r="G508" s="9">
        <f t="shared" si="6"/>
        <v>55</v>
      </c>
      <c r="H508" s="8" t="s">
        <v>31</v>
      </c>
      <c r="I508" s="9">
        <v>0</v>
      </c>
      <c r="J508" s="8" t="s">
        <v>810</v>
      </c>
      <c r="K508" s="11" t="s">
        <v>821</v>
      </c>
    </row>
    <row r="509" spans="1:11" x14ac:dyDescent="0.35">
      <c r="A509" s="8" t="s">
        <v>651</v>
      </c>
      <c r="B509" s="8" t="s">
        <v>455</v>
      </c>
      <c r="C509" s="9">
        <v>32.034809000000003</v>
      </c>
      <c r="D509" s="9">
        <v>-80.906518000000005</v>
      </c>
      <c r="E509" s="8">
        <v>1889</v>
      </c>
      <c r="F509" s="8">
        <v>1892</v>
      </c>
      <c r="G509" s="9">
        <f t="shared" si="6"/>
        <v>4</v>
      </c>
      <c r="H509" s="8" t="s">
        <v>31</v>
      </c>
      <c r="I509" s="9">
        <v>0</v>
      </c>
      <c r="J509" s="8" t="s">
        <v>810</v>
      </c>
      <c r="K509" s="11" t="s">
        <v>821</v>
      </c>
    </row>
    <row r="510" spans="1:11" x14ac:dyDescent="0.35">
      <c r="A510" s="8" t="s">
        <v>652</v>
      </c>
      <c r="B510" s="8" t="s">
        <v>455</v>
      </c>
      <c r="C510" s="9">
        <v>30.701080999999999</v>
      </c>
      <c r="D510" s="9">
        <v>-81.460983999999996</v>
      </c>
      <c r="E510" s="8">
        <v>1856</v>
      </c>
      <c r="F510" s="8">
        <v>1878</v>
      </c>
      <c r="G510" s="9">
        <f t="shared" si="6"/>
        <v>8</v>
      </c>
      <c r="H510" s="8" t="s">
        <v>653</v>
      </c>
      <c r="I510" s="9">
        <v>15</v>
      </c>
      <c r="J510" s="8" t="s">
        <v>810</v>
      </c>
      <c r="K510" s="11" t="s">
        <v>821</v>
      </c>
    </row>
    <row r="511" spans="1:11" x14ac:dyDescent="0.35">
      <c r="A511" s="8" t="s">
        <v>654</v>
      </c>
      <c r="B511" s="8" t="s">
        <v>455</v>
      </c>
      <c r="C511" s="9">
        <v>30.396298000000002</v>
      </c>
      <c r="D511" s="9">
        <v>-81.429591000000002</v>
      </c>
      <c r="E511" s="8">
        <v>1892</v>
      </c>
      <c r="F511" s="8">
        <v>1898</v>
      </c>
      <c r="G511" s="9">
        <f t="shared" si="6"/>
        <v>4</v>
      </c>
      <c r="H511" s="8" t="s">
        <v>655</v>
      </c>
      <c r="I511" s="9">
        <v>3</v>
      </c>
      <c r="J511" s="8" t="s">
        <v>810</v>
      </c>
      <c r="K511" s="11" t="s">
        <v>821</v>
      </c>
    </row>
    <row r="512" spans="1:11" x14ac:dyDescent="0.35">
      <c r="A512" s="8" t="s">
        <v>656</v>
      </c>
      <c r="B512" s="8" t="s">
        <v>455</v>
      </c>
      <c r="C512" s="9">
        <v>29.883355000000002</v>
      </c>
      <c r="D512" s="9">
        <v>-81.306552999999994</v>
      </c>
      <c r="E512" s="8">
        <v>1892</v>
      </c>
      <c r="F512" s="8">
        <v>1918</v>
      </c>
      <c r="G512" s="9">
        <f t="shared" si="6"/>
        <v>17</v>
      </c>
      <c r="H512" s="8" t="s">
        <v>657</v>
      </c>
      <c r="I512" s="9">
        <v>10</v>
      </c>
      <c r="J512" s="8" t="s">
        <v>810</v>
      </c>
      <c r="K512" s="11" t="s">
        <v>821</v>
      </c>
    </row>
    <row r="513" spans="1:11" x14ac:dyDescent="0.35">
      <c r="A513" s="8" t="s">
        <v>658</v>
      </c>
      <c r="B513" s="8" t="s">
        <v>455</v>
      </c>
      <c r="C513" s="9">
        <v>29.225847000000002</v>
      </c>
      <c r="D513" s="9">
        <v>-81.022518000000005</v>
      </c>
      <c r="E513" s="8">
        <v>1925</v>
      </c>
      <c r="F513" s="8">
        <v>1950</v>
      </c>
      <c r="G513" s="9">
        <f t="shared" si="6"/>
        <v>21</v>
      </c>
      <c r="H513" s="8" t="s">
        <v>659</v>
      </c>
      <c r="I513" s="9">
        <v>5</v>
      </c>
      <c r="J513" s="8" t="s">
        <v>810</v>
      </c>
      <c r="K513" s="11" t="s">
        <v>821</v>
      </c>
    </row>
    <row r="514" spans="1:11" x14ac:dyDescent="0.35">
      <c r="A514" s="8" t="s">
        <v>660</v>
      </c>
      <c r="B514" s="8" t="s">
        <v>455</v>
      </c>
      <c r="C514" s="9">
        <v>24.549917000000001</v>
      </c>
      <c r="D514" s="9">
        <v>-81.810079000000002</v>
      </c>
      <c r="E514" s="8">
        <v>1851</v>
      </c>
      <c r="F514" s="8">
        <v>1858</v>
      </c>
      <c r="G514" s="9">
        <f t="shared" si="6"/>
        <v>4</v>
      </c>
      <c r="H514" s="8" t="s">
        <v>661</v>
      </c>
      <c r="I514" s="9">
        <v>4</v>
      </c>
      <c r="J514" s="8" t="s">
        <v>810</v>
      </c>
      <c r="K514" s="11" t="s">
        <v>821</v>
      </c>
    </row>
    <row r="515" spans="1:11" x14ac:dyDescent="0.35">
      <c r="A515" s="8" t="s">
        <v>662</v>
      </c>
      <c r="B515" s="8" t="s">
        <v>455</v>
      </c>
      <c r="C515" s="9">
        <v>24.627272000000001</v>
      </c>
      <c r="D515" s="9">
        <v>-82.872232999999994</v>
      </c>
      <c r="E515" s="8">
        <v>1857</v>
      </c>
      <c r="F515" s="8">
        <v>1861</v>
      </c>
      <c r="G515" s="9">
        <f t="shared" si="6"/>
        <v>5</v>
      </c>
      <c r="H515" s="8" t="s">
        <v>31</v>
      </c>
      <c r="I515" s="9">
        <v>0</v>
      </c>
      <c r="J515" s="8" t="s">
        <v>810</v>
      </c>
      <c r="K515" s="11" t="s">
        <v>821</v>
      </c>
    </row>
    <row r="516" spans="1:11" x14ac:dyDescent="0.35">
      <c r="A516" s="8" t="s">
        <v>663</v>
      </c>
      <c r="B516" s="8" t="s">
        <v>455</v>
      </c>
      <c r="C516" s="9">
        <v>26.487893</v>
      </c>
      <c r="D516" s="9">
        <v>-82.012305999999995</v>
      </c>
      <c r="E516" s="8">
        <v>1927</v>
      </c>
      <c r="F516" s="8">
        <v>1966</v>
      </c>
      <c r="G516" s="9">
        <f t="shared" si="6"/>
        <v>5</v>
      </c>
      <c r="H516" s="8" t="s">
        <v>664</v>
      </c>
      <c r="I516" s="9">
        <v>35</v>
      </c>
      <c r="J516" s="8" t="s">
        <v>810</v>
      </c>
      <c r="K516" s="11" t="s">
        <v>821</v>
      </c>
    </row>
    <row r="517" spans="1:11" x14ac:dyDescent="0.35">
      <c r="A517" s="8" t="s">
        <v>665</v>
      </c>
      <c r="B517" s="8" t="s">
        <v>455</v>
      </c>
      <c r="C517" s="9">
        <v>27.724765999999999</v>
      </c>
      <c r="D517" s="9">
        <v>-82.682033000000004</v>
      </c>
      <c r="E517" s="8">
        <v>1924</v>
      </c>
      <c r="F517" s="8">
        <v>1926</v>
      </c>
      <c r="G517" s="9">
        <f t="shared" si="6"/>
        <v>3</v>
      </c>
      <c r="H517" s="8" t="s">
        <v>31</v>
      </c>
      <c r="I517" s="9">
        <v>0</v>
      </c>
      <c r="J517" s="8" t="s">
        <v>810</v>
      </c>
      <c r="K517" s="11" t="s">
        <v>821</v>
      </c>
    </row>
    <row r="518" spans="1:11" x14ac:dyDescent="0.35">
      <c r="A518" s="8" t="s">
        <v>666</v>
      </c>
      <c r="B518" s="8" t="s">
        <v>455</v>
      </c>
      <c r="C518" s="9">
        <v>27.773717999999999</v>
      </c>
      <c r="D518" s="9">
        <v>-82.622401999999994</v>
      </c>
      <c r="E518" s="8">
        <v>1924</v>
      </c>
      <c r="F518" s="8">
        <v>1926</v>
      </c>
      <c r="G518" s="9">
        <f t="shared" si="6"/>
        <v>3</v>
      </c>
      <c r="H518" s="8" t="s">
        <v>31</v>
      </c>
      <c r="I518" s="9">
        <v>0</v>
      </c>
      <c r="J518" s="8" t="s">
        <v>810</v>
      </c>
      <c r="K518" s="11" t="s">
        <v>821</v>
      </c>
    </row>
    <row r="519" spans="1:11" x14ac:dyDescent="0.35">
      <c r="A519" s="8" t="s">
        <v>667</v>
      </c>
      <c r="B519" s="8" t="s">
        <v>455</v>
      </c>
      <c r="C519" s="9">
        <v>29.137253000000001</v>
      </c>
      <c r="D519" s="9">
        <v>-83.033123000000003</v>
      </c>
      <c r="E519" s="8">
        <v>1857</v>
      </c>
      <c r="F519" s="8">
        <v>1893</v>
      </c>
      <c r="G519" s="9">
        <f t="shared" si="6"/>
        <v>4</v>
      </c>
      <c r="H519" s="8" t="s">
        <v>668</v>
      </c>
      <c r="I519" s="9">
        <v>33</v>
      </c>
      <c r="J519" s="8" t="s">
        <v>810</v>
      </c>
      <c r="K519" s="11" t="s">
        <v>821</v>
      </c>
    </row>
    <row r="520" spans="1:11" x14ac:dyDescent="0.35">
      <c r="A520" s="8" t="s">
        <v>604</v>
      </c>
      <c r="B520" s="8" t="s">
        <v>455</v>
      </c>
      <c r="C520" s="9">
        <v>30.404536</v>
      </c>
      <c r="D520" s="9">
        <v>-87.214129</v>
      </c>
      <c r="E520" s="8">
        <v>1858</v>
      </c>
      <c r="F520" s="8">
        <v>1859</v>
      </c>
      <c r="G520" s="9">
        <f t="shared" si="6"/>
        <v>2</v>
      </c>
      <c r="H520" s="8" t="s">
        <v>31</v>
      </c>
      <c r="I520" s="9">
        <v>0</v>
      </c>
      <c r="J520" s="8" t="s">
        <v>810</v>
      </c>
      <c r="K520" s="11" t="s">
        <v>821</v>
      </c>
    </row>
    <row r="521" spans="1:11" x14ac:dyDescent="0.35">
      <c r="A521" s="8" t="s">
        <v>669</v>
      </c>
      <c r="B521" s="8" t="s">
        <v>670</v>
      </c>
      <c r="C521" s="9">
        <v>18.35558</v>
      </c>
      <c r="D521" s="9">
        <v>-65.034063000000003</v>
      </c>
      <c r="E521" s="8">
        <v>1872</v>
      </c>
      <c r="F521" s="8">
        <v>1926</v>
      </c>
      <c r="G521" s="9">
        <f t="shared" si="6"/>
        <v>8</v>
      </c>
      <c r="H521" s="8" t="s">
        <v>671</v>
      </c>
      <c r="I521" s="9">
        <v>47</v>
      </c>
      <c r="J521" s="8" t="s">
        <v>810</v>
      </c>
      <c r="K521" s="11" t="s">
        <v>821</v>
      </c>
    </row>
    <row r="522" spans="1:11" x14ac:dyDescent="0.35">
      <c r="A522" s="8" t="s">
        <v>672</v>
      </c>
      <c r="B522" s="8" t="s">
        <v>455</v>
      </c>
      <c r="C522" s="9">
        <v>30.688549999999999</v>
      </c>
      <c r="D522" s="9">
        <v>-88.037244999999999</v>
      </c>
      <c r="E522" s="8">
        <v>1934</v>
      </c>
      <c r="F522" s="8">
        <v>1937</v>
      </c>
      <c r="G522" s="9">
        <f t="shared" si="6"/>
        <v>4</v>
      </c>
      <c r="H522" s="8" t="s">
        <v>31</v>
      </c>
      <c r="I522" s="9">
        <v>0</v>
      </c>
      <c r="J522" s="8" t="s">
        <v>810</v>
      </c>
      <c r="K522" s="11" t="s">
        <v>821</v>
      </c>
    </row>
    <row r="523" spans="1:11" x14ac:dyDescent="0.35">
      <c r="A523" s="8" t="s">
        <v>605</v>
      </c>
      <c r="B523" s="8" t="s">
        <v>455</v>
      </c>
      <c r="C523" s="9">
        <v>30.232341999999999</v>
      </c>
      <c r="D523" s="9">
        <v>-88.017825999999999</v>
      </c>
      <c r="E523" s="8">
        <v>1848</v>
      </c>
      <c r="F523" s="8">
        <v>1919</v>
      </c>
      <c r="G523" s="9">
        <f t="shared" si="6"/>
        <v>8</v>
      </c>
      <c r="H523" s="8" t="s">
        <v>673</v>
      </c>
      <c r="I523" s="9">
        <v>64</v>
      </c>
      <c r="J523" s="8" t="s">
        <v>810</v>
      </c>
      <c r="K523" s="11" t="s">
        <v>821</v>
      </c>
    </row>
    <row r="524" spans="1:11" x14ac:dyDescent="0.35">
      <c r="A524" s="8" t="s">
        <v>674</v>
      </c>
      <c r="B524" s="8" t="s">
        <v>455</v>
      </c>
      <c r="C524" s="9">
        <v>29.949563000000001</v>
      </c>
      <c r="D524" s="9">
        <v>-90.062528</v>
      </c>
      <c r="E524" s="8">
        <v>1936</v>
      </c>
      <c r="F524" s="8">
        <v>1954</v>
      </c>
      <c r="G524" s="9">
        <f t="shared" si="6"/>
        <v>19</v>
      </c>
      <c r="H524" s="8" t="s">
        <v>31</v>
      </c>
      <c r="I524" s="9">
        <v>0</v>
      </c>
      <c r="J524" s="8" t="s">
        <v>810</v>
      </c>
      <c r="K524" s="11" t="s">
        <v>821</v>
      </c>
    </row>
    <row r="525" spans="1:11" x14ac:dyDescent="0.35">
      <c r="A525" s="8" t="s">
        <v>675</v>
      </c>
      <c r="B525" s="8" t="s">
        <v>455</v>
      </c>
      <c r="C525" s="9">
        <v>29.178637999999999</v>
      </c>
      <c r="D525" s="9">
        <v>-89.258294000000006</v>
      </c>
      <c r="E525" s="8">
        <v>1875</v>
      </c>
      <c r="F525" s="8">
        <v>1947</v>
      </c>
      <c r="G525" s="9">
        <f t="shared" si="6"/>
        <v>73</v>
      </c>
      <c r="H525" s="8" t="s">
        <v>31</v>
      </c>
      <c r="I525" s="9">
        <v>0</v>
      </c>
      <c r="J525" s="8" t="s">
        <v>810</v>
      </c>
      <c r="K525" s="11" t="s">
        <v>821</v>
      </c>
    </row>
    <row r="526" spans="1:11" x14ac:dyDescent="0.35">
      <c r="A526" s="8" t="s">
        <v>676</v>
      </c>
      <c r="B526" s="8" t="s">
        <v>455</v>
      </c>
      <c r="C526" s="9">
        <v>29.015509000000002</v>
      </c>
      <c r="D526" s="9">
        <v>-89.166691</v>
      </c>
      <c r="E526" s="8">
        <v>1875</v>
      </c>
      <c r="F526" s="8">
        <v>1943</v>
      </c>
      <c r="G526" s="9">
        <f t="shared" si="6"/>
        <v>69</v>
      </c>
      <c r="H526" s="8" t="s">
        <v>31</v>
      </c>
      <c r="I526" s="9">
        <v>0</v>
      </c>
      <c r="J526" s="8" t="s">
        <v>810</v>
      </c>
      <c r="K526" s="11" t="s">
        <v>821</v>
      </c>
    </row>
    <row r="527" spans="1:11" x14ac:dyDescent="0.35">
      <c r="A527" s="8" t="s">
        <v>677</v>
      </c>
      <c r="B527" s="8" t="s">
        <v>455</v>
      </c>
      <c r="C527" s="9">
        <v>29.187197000000001</v>
      </c>
      <c r="D527" s="9">
        <v>-89.103756000000004</v>
      </c>
      <c r="E527" s="8">
        <v>1941</v>
      </c>
      <c r="F527" s="8">
        <v>1953</v>
      </c>
      <c r="G527" s="9">
        <f t="shared" si="6"/>
        <v>13</v>
      </c>
      <c r="H527" s="8" t="s">
        <v>31</v>
      </c>
      <c r="I527" s="9">
        <v>0</v>
      </c>
      <c r="J527" s="8" t="s">
        <v>810</v>
      </c>
      <c r="K527" s="11" t="s">
        <v>821</v>
      </c>
    </row>
    <row r="528" spans="1:11" x14ac:dyDescent="0.35">
      <c r="A528" s="8" t="s">
        <v>678</v>
      </c>
      <c r="B528" s="8" t="s">
        <v>455</v>
      </c>
      <c r="C528" s="9">
        <v>29.143857000000001</v>
      </c>
      <c r="D528" s="9">
        <v>-89.199200000000005</v>
      </c>
      <c r="E528" s="8">
        <v>1941</v>
      </c>
      <c r="F528" s="8">
        <v>1943</v>
      </c>
      <c r="G528" s="9">
        <f t="shared" si="6"/>
        <v>3</v>
      </c>
      <c r="H528" s="8" t="s">
        <v>31</v>
      </c>
      <c r="I528" s="9">
        <v>0</v>
      </c>
      <c r="J528" s="8" t="s">
        <v>810</v>
      </c>
      <c r="K528" s="11" t="s">
        <v>821</v>
      </c>
    </row>
    <row r="529" spans="1:11" x14ac:dyDescent="0.35">
      <c r="A529" s="8" t="s">
        <v>679</v>
      </c>
      <c r="B529" s="8" t="s">
        <v>455</v>
      </c>
      <c r="C529" s="9">
        <v>29.024937999999999</v>
      </c>
      <c r="D529" s="9">
        <v>-89.318504000000004</v>
      </c>
      <c r="E529" s="8">
        <v>1941</v>
      </c>
      <c r="F529" s="8">
        <v>1953</v>
      </c>
      <c r="G529" s="9">
        <f t="shared" si="6"/>
        <v>13</v>
      </c>
      <c r="H529" s="8" t="s">
        <v>31</v>
      </c>
      <c r="I529" s="9">
        <v>0</v>
      </c>
      <c r="J529" s="8" t="s">
        <v>810</v>
      </c>
      <c r="K529" s="11" t="s">
        <v>821</v>
      </c>
    </row>
    <row r="530" spans="1:11" x14ac:dyDescent="0.35">
      <c r="A530" s="8" t="s">
        <v>680</v>
      </c>
      <c r="B530" s="8" t="s">
        <v>455</v>
      </c>
      <c r="C530" s="9">
        <v>29.187746000000001</v>
      </c>
      <c r="D530" s="9">
        <v>-89.279375999999999</v>
      </c>
      <c r="E530" s="8">
        <v>1944</v>
      </c>
      <c r="F530" s="8">
        <v>1952</v>
      </c>
      <c r="G530" s="9">
        <f t="shared" si="6"/>
        <v>9</v>
      </c>
      <c r="H530" s="8" t="s">
        <v>31</v>
      </c>
      <c r="I530" s="9">
        <v>0</v>
      </c>
      <c r="J530" s="8" t="s">
        <v>810</v>
      </c>
      <c r="K530" s="11" t="s">
        <v>821</v>
      </c>
    </row>
    <row r="531" spans="1:11" x14ac:dyDescent="0.35">
      <c r="A531" s="8" t="s">
        <v>681</v>
      </c>
      <c r="B531" s="8" t="s">
        <v>455</v>
      </c>
      <c r="C531" s="9">
        <v>28.932065000000001</v>
      </c>
      <c r="D531" s="9">
        <v>-89.407338999999993</v>
      </c>
      <c r="E531" s="8">
        <v>1909</v>
      </c>
      <c r="F531" s="8">
        <v>1960</v>
      </c>
      <c r="G531" s="9">
        <f t="shared" si="6"/>
        <v>52</v>
      </c>
      <c r="H531" s="8" t="s">
        <v>31</v>
      </c>
      <c r="I531" s="9">
        <v>0</v>
      </c>
      <c r="J531" s="8" t="s">
        <v>810</v>
      </c>
      <c r="K531" s="11" t="s">
        <v>821</v>
      </c>
    </row>
    <row r="532" spans="1:11" x14ac:dyDescent="0.35">
      <c r="A532" s="8" t="s">
        <v>682</v>
      </c>
      <c r="B532" s="8" t="s">
        <v>455</v>
      </c>
      <c r="C532" s="9">
        <v>29.259388000000001</v>
      </c>
      <c r="D532" s="9">
        <v>-89.949059000000005</v>
      </c>
      <c r="E532" s="8">
        <v>1949</v>
      </c>
      <c r="F532" s="8">
        <v>1979</v>
      </c>
      <c r="G532" s="9">
        <f t="shared" si="6"/>
        <v>31</v>
      </c>
      <c r="H532" s="8" t="s">
        <v>31</v>
      </c>
      <c r="I532" s="9">
        <v>0</v>
      </c>
      <c r="J532" s="8" t="s">
        <v>810</v>
      </c>
      <c r="K532" s="11" t="s">
        <v>821</v>
      </c>
    </row>
    <row r="533" spans="1:11" x14ac:dyDescent="0.35">
      <c r="A533" s="8" t="s">
        <v>683</v>
      </c>
      <c r="B533" s="8" t="s">
        <v>455</v>
      </c>
      <c r="C533" s="9">
        <v>29.159585</v>
      </c>
      <c r="D533" s="9">
        <v>-91.472167999999996</v>
      </c>
      <c r="E533" s="8">
        <v>1939</v>
      </c>
      <c r="F533" s="8">
        <v>1974</v>
      </c>
      <c r="G533" s="9">
        <f t="shared" si="6"/>
        <v>36</v>
      </c>
      <c r="H533" s="8" t="s">
        <v>31</v>
      </c>
      <c r="I533" s="9">
        <v>0</v>
      </c>
      <c r="J533" s="8" t="s">
        <v>810</v>
      </c>
      <c r="K533" s="11" t="s">
        <v>821</v>
      </c>
    </row>
    <row r="534" spans="1:11" x14ac:dyDescent="0.35">
      <c r="A534" s="8" t="s">
        <v>684</v>
      </c>
      <c r="B534" s="8" t="s">
        <v>455</v>
      </c>
      <c r="C534" s="9">
        <v>29.057561</v>
      </c>
      <c r="D534" s="9">
        <v>-90.211487000000005</v>
      </c>
      <c r="E534" s="8">
        <v>1949</v>
      </c>
      <c r="F534" s="8">
        <v>1969</v>
      </c>
      <c r="G534" s="9">
        <f t="shared" si="6"/>
        <v>15</v>
      </c>
      <c r="H534" s="8" t="s">
        <v>685</v>
      </c>
      <c r="I534" s="9">
        <v>6</v>
      </c>
      <c r="J534" s="8" t="s">
        <v>810</v>
      </c>
      <c r="K534" s="11" t="s">
        <v>821</v>
      </c>
    </row>
    <row r="535" spans="1:11" x14ac:dyDescent="0.35">
      <c r="A535" s="8" t="s">
        <v>686</v>
      </c>
      <c r="B535" s="8" t="s">
        <v>455</v>
      </c>
      <c r="C535" s="9">
        <v>30.189512000000001</v>
      </c>
      <c r="D535" s="9">
        <v>-92.593546000000003</v>
      </c>
      <c r="E535" s="8">
        <v>1941</v>
      </c>
      <c r="F535" s="8">
        <v>1947</v>
      </c>
      <c r="G535" s="9">
        <f t="shared" si="6"/>
        <v>7</v>
      </c>
      <c r="H535" s="8" t="s">
        <v>31</v>
      </c>
      <c r="I535" s="9">
        <v>0</v>
      </c>
      <c r="J535" s="8" t="s">
        <v>810</v>
      </c>
      <c r="K535" s="11" t="s">
        <v>821</v>
      </c>
    </row>
    <row r="536" spans="1:11" x14ac:dyDescent="0.35">
      <c r="A536" s="8" t="s">
        <v>687</v>
      </c>
      <c r="B536" s="8" t="s">
        <v>455</v>
      </c>
      <c r="C536" s="9">
        <v>26.078610000000001</v>
      </c>
      <c r="D536" s="9">
        <v>-97.208404999999999</v>
      </c>
      <c r="E536" s="8">
        <v>1944</v>
      </c>
      <c r="F536" s="8">
        <v>1976</v>
      </c>
      <c r="G536" s="9">
        <f t="shared" si="6"/>
        <v>33</v>
      </c>
      <c r="H536" s="8" t="s">
        <v>31</v>
      </c>
      <c r="I536" s="9">
        <v>0</v>
      </c>
      <c r="J536" s="8" t="s">
        <v>810</v>
      </c>
      <c r="K536" s="11" t="s">
        <v>821</v>
      </c>
    </row>
    <row r="537" spans="1:11" x14ac:dyDescent="0.35">
      <c r="A537" s="8" t="s">
        <v>688</v>
      </c>
      <c r="B537" s="8" t="s">
        <v>455</v>
      </c>
      <c r="C537" s="9">
        <v>40.723623000000003</v>
      </c>
      <c r="D537" s="9">
        <v>-124.222498</v>
      </c>
      <c r="E537" s="8">
        <v>1911</v>
      </c>
      <c r="F537" s="8">
        <v>1923</v>
      </c>
      <c r="G537" s="9">
        <f t="shared" si="6"/>
        <v>5</v>
      </c>
      <c r="H537" s="8" t="s">
        <v>689</v>
      </c>
      <c r="I537" s="9">
        <v>8</v>
      </c>
      <c r="J537" s="8" t="s">
        <v>810</v>
      </c>
      <c r="K537" s="11" t="s">
        <v>821</v>
      </c>
    </row>
    <row r="538" spans="1:11" x14ac:dyDescent="0.35">
      <c r="A538" s="8" t="s">
        <v>690</v>
      </c>
      <c r="B538" s="8" t="s">
        <v>455</v>
      </c>
      <c r="C538" s="9">
        <v>38.582374000000002</v>
      </c>
      <c r="D538" s="9">
        <v>-121.506827</v>
      </c>
      <c r="E538" s="8">
        <v>1969</v>
      </c>
      <c r="F538" s="8">
        <v>1985</v>
      </c>
      <c r="G538" s="9">
        <f t="shared" si="6"/>
        <v>17</v>
      </c>
      <c r="H538" s="8" t="s">
        <v>31</v>
      </c>
      <c r="I538" s="9">
        <v>0</v>
      </c>
      <c r="J538" s="8" t="s">
        <v>810</v>
      </c>
      <c r="K538" s="11" t="s">
        <v>821</v>
      </c>
    </row>
    <row r="539" spans="1:11" x14ac:dyDescent="0.35">
      <c r="A539" s="8" t="s">
        <v>691</v>
      </c>
      <c r="B539" s="8" t="s">
        <v>455</v>
      </c>
      <c r="C539" s="9">
        <v>37.954667000000001</v>
      </c>
      <c r="D539" s="9">
        <v>-121.338072</v>
      </c>
      <c r="E539" s="8">
        <v>1908</v>
      </c>
      <c r="F539" s="8">
        <v>1956</v>
      </c>
      <c r="G539" s="9">
        <f t="shared" si="6"/>
        <v>26</v>
      </c>
      <c r="H539" s="8" t="s">
        <v>692</v>
      </c>
      <c r="I539" s="9">
        <v>23</v>
      </c>
      <c r="J539" s="8" t="s">
        <v>810</v>
      </c>
      <c r="K539" s="11" t="s">
        <v>821</v>
      </c>
    </row>
    <row r="540" spans="1:11" x14ac:dyDescent="0.35">
      <c r="A540" s="8" t="s">
        <v>693</v>
      </c>
      <c r="B540" s="8" t="s">
        <v>455</v>
      </c>
      <c r="C540" s="9">
        <v>38.044621999999997</v>
      </c>
      <c r="D540" s="9">
        <v>-122.16457800000001</v>
      </c>
      <c r="E540" s="8">
        <v>1976</v>
      </c>
      <c r="F540" s="8">
        <v>1981</v>
      </c>
      <c r="G540" s="9">
        <f t="shared" si="6"/>
        <v>6</v>
      </c>
      <c r="H540" s="8" t="s">
        <v>31</v>
      </c>
      <c r="I540" s="9">
        <v>0</v>
      </c>
      <c r="J540" s="8" t="s">
        <v>810</v>
      </c>
      <c r="K540" s="11" t="s">
        <v>821</v>
      </c>
    </row>
    <row r="541" spans="1:11" x14ac:dyDescent="0.35">
      <c r="A541" s="8" t="s">
        <v>694</v>
      </c>
      <c r="B541" s="8" t="s">
        <v>455</v>
      </c>
      <c r="C541" s="9">
        <v>37.724094999999998</v>
      </c>
      <c r="D541" s="9">
        <v>-122.362075</v>
      </c>
      <c r="E541" s="8">
        <v>1941</v>
      </c>
      <c r="F541" s="8">
        <v>1956</v>
      </c>
      <c r="G541" s="9">
        <f t="shared" si="6"/>
        <v>12</v>
      </c>
      <c r="H541" s="8" t="s">
        <v>695</v>
      </c>
      <c r="I541" s="9">
        <v>4</v>
      </c>
      <c r="J541" s="8" t="s">
        <v>810</v>
      </c>
      <c r="K541" s="11" t="s">
        <v>821</v>
      </c>
    </row>
    <row r="542" spans="1:11" x14ac:dyDescent="0.35">
      <c r="A542" s="8" t="s">
        <v>696</v>
      </c>
      <c r="B542" s="8" t="s">
        <v>455</v>
      </c>
      <c r="C542" s="9">
        <v>36.608865999999999</v>
      </c>
      <c r="D542" s="9">
        <v>-121.891519</v>
      </c>
      <c r="E542" s="8">
        <v>1854</v>
      </c>
      <c r="F542" s="8">
        <v>1957</v>
      </c>
      <c r="G542" s="9">
        <f t="shared" si="6"/>
        <v>8</v>
      </c>
      <c r="H542" s="8" t="s">
        <v>697</v>
      </c>
      <c r="I542" s="9">
        <v>96</v>
      </c>
      <c r="J542" s="8" t="s">
        <v>810</v>
      </c>
      <c r="K542" s="11" t="s">
        <v>821</v>
      </c>
    </row>
    <row r="543" spans="1:11" x14ac:dyDescent="0.35">
      <c r="A543" s="8" t="s">
        <v>435</v>
      </c>
      <c r="B543" s="8" t="s">
        <v>455</v>
      </c>
      <c r="C543" s="4">
        <v>21.306667000000001</v>
      </c>
      <c r="D543" s="4">
        <v>-157.86666700000001</v>
      </c>
      <c r="E543" s="8">
        <v>1877</v>
      </c>
      <c r="F543" s="8">
        <v>1904</v>
      </c>
      <c r="G543" s="9">
        <f t="shared" si="6"/>
        <v>22</v>
      </c>
      <c r="H543" s="8" t="s">
        <v>698</v>
      </c>
      <c r="I543" s="9">
        <v>6</v>
      </c>
      <c r="J543" s="8" t="s">
        <v>810</v>
      </c>
      <c r="K543" s="11" t="s">
        <v>821</v>
      </c>
    </row>
    <row r="544" spans="1:11" x14ac:dyDescent="0.35">
      <c r="A544" s="8" t="s">
        <v>699</v>
      </c>
      <c r="B544" s="8" t="s">
        <v>455</v>
      </c>
      <c r="C544" s="9">
        <v>35.168218000000003</v>
      </c>
      <c r="D544" s="9">
        <v>-120.75342499999999</v>
      </c>
      <c r="E544" s="8">
        <v>1933</v>
      </c>
      <c r="F544" s="8">
        <v>1935</v>
      </c>
      <c r="G544" s="9">
        <f t="shared" si="6"/>
        <v>3</v>
      </c>
      <c r="H544" s="8" t="s">
        <v>31</v>
      </c>
      <c r="I544" s="9">
        <v>0</v>
      </c>
      <c r="J544" s="8" t="s">
        <v>810</v>
      </c>
      <c r="K544" s="11" t="s">
        <v>821</v>
      </c>
    </row>
    <row r="545" spans="1:11" x14ac:dyDescent="0.35">
      <c r="A545" s="8" t="s">
        <v>700</v>
      </c>
      <c r="B545" s="8" t="s">
        <v>455</v>
      </c>
      <c r="C545" s="9">
        <v>34.153522000000002</v>
      </c>
      <c r="D545" s="9">
        <v>-119.209514</v>
      </c>
      <c r="E545" s="8">
        <v>1940</v>
      </c>
      <c r="F545" s="8">
        <v>1962</v>
      </c>
      <c r="G545" s="9">
        <f t="shared" si="6"/>
        <v>23</v>
      </c>
      <c r="H545" s="8" t="s">
        <v>31</v>
      </c>
      <c r="I545" s="9">
        <v>0</v>
      </c>
      <c r="J545" s="8" t="s">
        <v>810</v>
      </c>
      <c r="K545" s="11" t="s">
        <v>821</v>
      </c>
    </row>
    <row r="546" spans="1:11" x14ac:dyDescent="0.35">
      <c r="A546" s="8" t="s">
        <v>701</v>
      </c>
      <c r="B546" s="8" t="s">
        <v>455</v>
      </c>
      <c r="C546" s="9">
        <v>33.761550999999997</v>
      </c>
      <c r="D546" s="9">
        <v>-118.19329999999999</v>
      </c>
      <c r="E546" s="8">
        <v>1924</v>
      </c>
      <c r="F546" s="8">
        <v>1985</v>
      </c>
      <c r="G546" s="9">
        <f t="shared" si="6"/>
        <v>62</v>
      </c>
      <c r="H546" s="8" t="s">
        <v>31</v>
      </c>
      <c r="I546" s="9">
        <v>0</v>
      </c>
      <c r="J546" s="8" t="s">
        <v>810</v>
      </c>
      <c r="K546" s="11" t="s">
        <v>821</v>
      </c>
    </row>
    <row r="547" spans="1:11" x14ac:dyDescent="0.35">
      <c r="A547" s="8" t="s">
        <v>702</v>
      </c>
      <c r="B547" s="8" t="s">
        <v>455</v>
      </c>
      <c r="C547" s="9">
        <v>33.606028999999999</v>
      </c>
      <c r="D547" s="9">
        <v>-117.931237</v>
      </c>
      <c r="E547" s="8">
        <v>1959</v>
      </c>
      <c r="F547" s="8">
        <v>1994</v>
      </c>
      <c r="G547" s="9">
        <f t="shared" si="6"/>
        <v>36</v>
      </c>
      <c r="H547" s="8" t="s">
        <v>31</v>
      </c>
      <c r="I547" s="9">
        <v>0</v>
      </c>
      <c r="J547" s="8" t="s">
        <v>810</v>
      </c>
      <c r="K547" s="11" t="s">
        <v>821</v>
      </c>
    </row>
    <row r="548" spans="1:11" x14ac:dyDescent="0.35">
      <c r="A548" s="8" t="s">
        <v>703</v>
      </c>
      <c r="B548" s="8" t="s">
        <v>455</v>
      </c>
      <c r="C548" s="9">
        <v>48.755125</v>
      </c>
      <c r="D548" s="9">
        <v>-122.493567</v>
      </c>
      <c r="E548" s="8">
        <v>1914</v>
      </c>
      <c r="F548" s="8">
        <v>1935</v>
      </c>
      <c r="G548" s="9">
        <f t="shared" si="6"/>
        <v>3</v>
      </c>
      <c r="H548" s="8" t="s">
        <v>704</v>
      </c>
      <c r="I548" s="9">
        <v>19</v>
      </c>
      <c r="J548" s="8" t="s">
        <v>810</v>
      </c>
      <c r="K548" s="11" t="s">
        <v>821</v>
      </c>
    </row>
    <row r="549" spans="1:11" x14ac:dyDescent="0.35">
      <c r="A549" s="8" t="s">
        <v>705</v>
      </c>
      <c r="B549" s="8" t="s">
        <v>455</v>
      </c>
      <c r="C549" s="9">
        <v>48.515374999999999</v>
      </c>
      <c r="D549" s="9">
        <v>-122.604911</v>
      </c>
      <c r="E549" s="8">
        <v>1921</v>
      </c>
      <c r="F549" s="8">
        <v>1923</v>
      </c>
      <c r="G549" s="9">
        <f t="shared" si="6"/>
        <v>3</v>
      </c>
      <c r="H549" s="8" t="s">
        <v>31</v>
      </c>
      <c r="I549" s="9">
        <v>0</v>
      </c>
      <c r="J549" s="8" t="s">
        <v>810</v>
      </c>
      <c r="K549" s="11" t="s">
        <v>821</v>
      </c>
    </row>
    <row r="550" spans="1:11" x14ac:dyDescent="0.35">
      <c r="A550" s="8" t="s">
        <v>613</v>
      </c>
      <c r="B550" s="8" t="s">
        <v>455</v>
      </c>
      <c r="C550" s="9">
        <v>47.555959999999999</v>
      </c>
      <c r="D550" s="9">
        <v>-122.341669</v>
      </c>
      <c r="E550" s="8">
        <v>1875</v>
      </c>
      <c r="F550" s="8">
        <v>1875</v>
      </c>
      <c r="G550" s="9">
        <f t="shared" si="6"/>
        <v>1</v>
      </c>
      <c r="H550" s="8" t="s">
        <v>31</v>
      </c>
      <c r="I550" s="9">
        <v>0</v>
      </c>
      <c r="J550" s="8" t="s">
        <v>810</v>
      </c>
      <c r="K550" s="11" t="s">
        <v>821</v>
      </c>
    </row>
    <row r="551" spans="1:11" x14ac:dyDescent="0.35">
      <c r="A551" s="8" t="s">
        <v>706</v>
      </c>
      <c r="B551" s="8" t="s">
        <v>455</v>
      </c>
      <c r="C551" s="9">
        <v>47.558126000000001</v>
      </c>
      <c r="D551" s="9">
        <v>-122.629867</v>
      </c>
      <c r="E551" s="8">
        <v>1897</v>
      </c>
      <c r="F551" s="8">
        <v>1952</v>
      </c>
      <c r="G551" s="9">
        <f t="shared" si="6"/>
        <v>24</v>
      </c>
      <c r="H551" s="8" t="s">
        <v>707</v>
      </c>
      <c r="I551" s="9">
        <v>32</v>
      </c>
      <c r="J551" s="8" t="s">
        <v>810</v>
      </c>
      <c r="K551" s="11" t="s">
        <v>821</v>
      </c>
    </row>
    <row r="552" spans="1:11" x14ac:dyDescent="0.35">
      <c r="A552" s="8" t="s">
        <v>708</v>
      </c>
      <c r="B552" s="8" t="s">
        <v>455</v>
      </c>
      <c r="C552" s="9">
        <v>47.058264999999999</v>
      </c>
      <c r="D552" s="9">
        <v>-122.905383</v>
      </c>
      <c r="E552" s="8">
        <v>1916</v>
      </c>
      <c r="F552" s="8">
        <v>1953</v>
      </c>
      <c r="G552" s="9">
        <f t="shared" si="6"/>
        <v>11</v>
      </c>
      <c r="H552" s="8" t="s">
        <v>709</v>
      </c>
      <c r="I552" s="9">
        <v>27</v>
      </c>
      <c r="J552" s="8" t="s">
        <v>810</v>
      </c>
      <c r="K552" s="11" t="s">
        <v>821</v>
      </c>
    </row>
    <row r="553" spans="1:11" x14ac:dyDescent="0.35">
      <c r="A553" s="8" t="s">
        <v>710</v>
      </c>
      <c r="B553" s="8" t="s">
        <v>455</v>
      </c>
      <c r="C553" s="9">
        <v>47.251531999999997</v>
      </c>
      <c r="D553" s="9">
        <v>-122.427263</v>
      </c>
      <c r="E553" s="8">
        <v>1950</v>
      </c>
      <c r="F553" s="8">
        <v>1954</v>
      </c>
      <c r="G553" s="9">
        <f t="shared" si="6"/>
        <v>5</v>
      </c>
      <c r="H553" s="8" t="s">
        <v>31</v>
      </c>
      <c r="I553" s="9">
        <v>0</v>
      </c>
      <c r="J553" s="8" t="s">
        <v>810</v>
      </c>
      <c r="K553" s="11" t="s">
        <v>821</v>
      </c>
    </row>
    <row r="554" spans="1:11" x14ac:dyDescent="0.35">
      <c r="A554" s="8" t="s">
        <v>711</v>
      </c>
      <c r="B554" s="8" t="s">
        <v>455</v>
      </c>
      <c r="C554" s="9">
        <v>46.281419999999997</v>
      </c>
      <c r="D554" s="9">
        <v>-124.04676000000001</v>
      </c>
      <c r="E554" s="8">
        <v>1883</v>
      </c>
      <c r="F554" s="8">
        <v>1907</v>
      </c>
      <c r="G554" s="9">
        <f t="shared" si="6"/>
        <v>25</v>
      </c>
      <c r="H554" s="8" t="s">
        <v>31</v>
      </c>
      <c r="I554" s="9">
        <v>0</v>
      </c>
      <c r="J554" s="8" t="s">
        <v>810</v>
      </c>
      <c r="K554" s="11" t="s">
        <v>821</v>
      </c>
    </row>
    <row r="555" spans="1:11" x14ac:dyDescent="0.35">
      <c r="A555" s="8" t="s">
        <v>712</v>
      </c>
      <c r="B555" s="8" t="s">
        <v>455</v>
      </c>
      <c r="C555" s="9">
        <v>43.675027999999998</v>
      </c>
      <c r="D555" s="9">
        <v>-124.1925</v>
      </c>
      <c r="E555" s="8">
        <v>1920</v>
      </c>
      <c r="F555" s="8">
        <v>1934</v>
      </c>
      <c r="G555" s="9">
        <f t="shared" si="6"/>
        <v>3</v>
      </c>
      <c r="H555" s="8" t="s">
        <v>713</v>
      </c>
      <c r="I555" s="9">
        <v>12</v>
      </c>
      <c r="J555" s="8" t="s">
        <v>810</v>
      </c>
      <c r="K555" s="11" t="s">
        <v>821</v>
      </c>
    </row>
    <row r="556" spans="1:11" x14ac:dyDescent="0.35">
      <c r="A556" s="8" t="s">
        <v>714</v>
      </c>
      <c r="B556" s="8" t="s">
        <v>455</v>
      </c>
      <c r="C556" s="9">
        <v>43.376035999999999</v>
      </c>
      <c r="D556" s="9">
        <v>-124.21234800000001</v>
      </c>
      <c r="E556" s="8">
        <v>1922</v>
      </c>
      <c r="F556" s="8">
        <v>1924</v>
      </c>
      <c r="G556" s="9">
        <f t="shared" si="6"/>
        <v>3</v>
      </c>
      <c r="H556" s="8" t="s">
        <v>31</v>
      </c>
      <c r="I556" s="9">
        <v>0</v>
      </c>
      <c r="J556" s="8" t="s">
        <v>810</v>
      </c>
      <c r="K556" s="11" t="s">
        <v>821</v>
      </c>
    </row>
    <row r="557" spans="1:11" x14ac:dyDescent="0.35">
      <c r="A557" s="8" t="s">
        <v>715</v>
      </c>
      <c r="B557" s="8" t="s">
        <v>455</v>
      </c>
      <c r="C557" s="9">
        <v>55.478065999999998</v>
      </c>
      <c r="D557" s="9">
        <v>-133.15179699999999</v>
      </c>
      <c r="E557" s="8">
        <v>1914</v>
      </c>
      <c r="F557" s="8">
        <v>1920</v>
      </c>
      <c r="G557" s="9">
        <f t="shared" si="6"/>
        <v>7</v>
      </c>
      <c r="H557" s="8" t="s">
        <v>31</v>
      </c>
      <c r="I557" s="9">
        <v>0</v>
      </c>
      <c r="J557" s="8" t="s">
        <v>810</v>
      </c>
      <c r="K557" s="11" t="s">
        <v>821</v>
      </c>
    </row>
    <row r="558" spans="1:11" x14ac:dyDescent="0.35">
      <c r="A558" s="8" t="s">
        <v>716</v>
      </c>
      <c r="B558" s="8" t="s">
        <v>455</v>
      </c>
      <c r="C558" s="9">
        <v>58.297839000000003</v>
      </c>
      <c r="D558" s="9">
        <v>-134.41377600000001</v>
      </c>
      <c r="E558" s="8">
        <v>1911</v>
      </c>
      <c r="F558" s="8">
        <v>1980</v>
      </c>
      <c r="G558" s="9">
        <f t="shared" si="6"/>
        <v>50</v>
      </c>
      <c r="H558" s="8" t="s">
        <v>717</v>
      </c>
      <c r="I558" s="9">
        <v>20</v>
      </c>
      <c r="J558" s="8" t="s">
        <v>810</v>
      </c>
      <c r="K558" s="11" t="s">
        <v>821</v>
      </c>
    </row>
    <row r="559" spans="1:11" x14ac:dyDescent="0.35">
      <c r="A559" s="8" t="s">
        <v>718</v>
      </c>
      <c r="B559" s="8" t="s">
        <v>455</v>
      </c>
      <c r="C559" s="9">
        <v>59.45017</v>
      </c>
      <c r="D559" s="9">
        <v>-135.324783</v>
      </c>
      <c r="E559" s="8">
        <v>1908</v>
      </c>
      <c r="F559" s="8">
        <v>1970</v>
      </c>
      <c r="G559" s="9">
        <f t="shared" si="6"/>
        <v>33</v>
      </c>
      <c r="H559" s="8" t="s">
        <v>719</v>
      </c>
      <c r="I559" s="9">
        <v>30</v>
      </c>
      <c r="J559" s="8" t="s">
        <v>810</v>
      </c>
      <c r="K559" s="11" t="s">
        <v>821</v>
      </c>
    </row>
    <row r="560" spans="1:11" x14ac:dyDescent="0.35">
      <c r="A560" s="8" t="s">
        <v>720</v>
      </c>
      <c r="B560" s="8" t="s">
        <v>455</v>
      </c>
      <c r="C560" s="9">
        <v>59.548783</v>
      </c>
      <c r="D560" s="9">
        <v>-139.734228</v>
      </c>
      <c r="E560" s="8">
        <v>1945</v>
      </c>
      <c r="F560" s="8">
        <v>1954</v>
      </c>
      <c r="G560" s="9">
        <f t="shared" si="6"/>
        <v>10</v>
      </c>
      <c r="H560" s="8" t="s">
        <v>31</v>
      </c>
      <c r="I560" s="9">
        <v>0</v>
      </c>
      <c r="J560" s="8" t="s">
        <v>810</v>
      </c>
      <c r="K560" s="11" t="s">
        <v>821</v>
      </c>
    </row>
    <row r="561" spans="1:11" x14ac:dyDescent="0.35">
      <c r="A561" s="8" t="s">
        <v>721</v>
      </c>
      <c r="B561" s="8" t="s">
        <v>455</v>
      </c>
      <c r="C561" s="9">
        <v>60.551569000000001</v>
      </c>
      <c r="D561" s="9">
        <v>-145.764241</v>
      </c>
      <c r="E561" s="8">
        <v>1929</v>
      </c>
      <c r="F561" s="8">
        <v>1931</v>
      </c>
      <c r="G561" s="9">
        <f t="shared" si="6"/>
        <v>3</v>
      </c>
      <c r="H561" s="8" t="s">
        <v>31</v>
      </c>
      <c r="I561" s="9">
        <v>0</v>
      </c>
      <c r="J561" s="8" t="s">
        <v>810</v>
      </c>
      <c r="K561" s="11" t="s">
        <v>821</v>
      </c>
    </row>
    <row r="562" spans="1:11" x14ac:dyDescent="0.35">
      <c r="A562" s="8" t="s">
        <v>722</v>
      </c>
      <c r="B562" s="8" t="s">
        <v>455</v>
      </c>
      <c r="C562" s="9">
        <v>61.125627000000001</v>
      </c>
      <c r="D562" s="9">
        <v>-146.352181</v>
      </c>
      <c r="E562" s="8">
        <v>1923</v>
      </c>
      <c r="F562" s="8">
        <v>1968</v>
      </c>
      <c r="G562" s="9">
        <f t="shared" si="6"/>
        <v>11</v>
      </c>
      <c r="H562" s="8" t="s">
        <v>723</v>
      </c>
      <c r="I562" s="9">
        <v>35</v>
      </c>
      <c r="J562" s="8" t="s">
        <v>810</v>
      </c>
      <c r="K562" s="11" t="s">
        <v>821</v>
      </c>
    </row>
    <row r="563" spans="1:11" x14ac:dyDescent="0.35">
      <c r="A563" s="8" t="s">
        <v>724</v>
      </c>
      <c r="B563" s="8" t="s">
        <v>455</v>
      </c>
      <c r="C563" s="9">
        <v>61.225293999999998</v>
      </c>
      <c r="D563" s="9">
        <v>-149.906387</v>
      </c>
      <c r="E563" s="8">
        <v>1918</v>
      </c>
      <c r="F563" s="8">
        <v>1974</v>
      </c>
      <c r="G563" s="9">
        <f t="shared" si="6"/>
        <v>16</v>
      </c>
      <c r="H563" s="8" t="s">
        <v>725</v>
      </c>
      <c r="I563" s="9">
        <v>41</v>
      </c>
      <c r="J563" s="8" t="s">
        <v>810</v>
      </c>
      <c r="K563" s="11" t="s">
        <v>821</v>
      </c>
    </row>
    <row r="564" spans="1:11" x14ac:dyDescent="0.35">
      <c r="A564" s="8" t="s">
        <v>726</v>
      </c>
      <c r="B564" s="8" t="s">
        <v>455</v>
      </c>
      <c r="C564" s="9">
        <v>60.120440000000002</v>
      </c>
      <c r="D564" s="9">
        <v>-149.43354600000001</v>
      </c>
      <c r="E564" s="8">
        <v>1926</v>
      </c>
      <c r="F564" s="8">
        <v>1929</v>
      </c>
      <c r="G564" s="9">
        <f t="shared" si="6"/>
        <v>4</v>
      </c>
      <c r="H564" s="8" t="s">
        <v>31</v>
      </c>
      <c r="I564" s="9">
        <v>0</v>
      </c>
      <c r="J564" s="8" t="s">
        <v>810</v>
      </c>
      <c r="K564" s="11" t="s">
        <v>821</v>
      </c>
    </row>
    <row r="565" spans="1:11" x14ac:dyDescent="0.35">
      <c r="A565" s="8" t="s">
        <v>727</v>
      </c>
      <c r="B565" s="8" t="s">
        <v>455</v>
      </c>
      <c r="C565" s="9">
        <v>60.683401000000003</v>
      </c>
      <c r="D565" s="9">
        <v>-151.39941200000001</v>
      </c>
      <c r="E565" s="8">
        <v>1961</v>
      </c>
      <c r="F565" s="8">
        <v>1976</v>
      </c>
      <c r="G565" s="9">
        <f t="shared" si="6"/>
        <v>9</v>
      </c>
      <c r="H565" s="8" t="s">
        <v>728</v>
      </c>
      <c r="I565" s="9">
        <v>7</v>
      </c>
      <c r="J565" s="8" t="s">
        <v>810</v>
      </c>
      <c r="K565" s="11" t="s">
        <v>821</v>
      </c>
    </row>
    <row r="566" spans="1:11" x14ac:dyDescent="0.35">
      <c r="A566" s="8" t="s">
        <v>729</v>
      </c>
      <c r="B566" s="8" t="s">
        <v>455</v>
      </c>
      <c r="C566" s="9">
        <v>59.440655999999997</v>
      </c>
      <c r="D566" s="9">
        <v>-151.72076200000001</v>
      </c>
      <c r="E566" s="8">
        <v>1906</v>
      </c>
      <c r="F566" s="8">
        <v>1979</v>
      </c>
      <c r="G566" s="9">
        <f t="shared" si="6"/>
        <v>22</v>
      </c>
      <c r="H566" s="8" t="s">
        <v>730</v>
      </c>
      <c r="I566" s="9">
        <v>52</v>
      </c>
      <c r="J566" s="8" t="s">
        <v>810</v>
      </c>
      <c r="K566" s="11" t="s">
        <v>821</v>
      </c>
    </row>
    <row r="567" spans="1:11" x14ac:dyDescent="0.35">
      <c r="A567" s="8" t="s">
        <v>731</v>
      </c>
      <c r="B567" s="8" t="s">
        <v>455</v>
      </c>
      <c r="C567" s="9">
        <v>55.335276</v>
      </c>
      <c r="D567" s="9">
        <v>-160.50210000000001</v>
      </c>
      <c r="E567" s="8">
        <v>1953</v>
      </c>
      <c r="F567" s="8">
        <v>1964</v>
      </c>
      <c r="G567" s="9">
        <f t="shared" si="6"/>
        <v>4</v>
      </c>
      <c r="H567" s="8" t="s">
        <v>732</v>
      </c>
      <c r="I567" s="9">
        <v>8</v>
      </c>
      <c r="J567" s="8" t="s">
        <v>810</v>
      </c>
      <c r="K567" s="11" t="s">
        <v>821</v>
      </c>
    </row>
    <row r="568" spans="1:11" x14ac:dyDescent="0.35">
      <c r="A568" s="8" t="s">
        <v>733</v>
      </c>
      <c r="B568" s="8" t="s">
        <v>455</v>
      </c>
      <c r="C568" s="9">
        <v>55.986280999999998</v>
      </c>
      <c r="D568" s="9">
        <v>-160.57385600000001</v>
      </c>
      <c r="E568" s="8">
        <v>1939</v>
      </c>
      <c r="F568" s="8">
        <v>1960</v>
      </c>
      <c r="G568" s="9">
        <f t="shared" si="6"/>
        <v>10</v>
      </c>
      <c r="H568" s="8" t="s">
        <v>734</v>
      </c>
      <c r="I568" s="9">
        <v>12</v>
      </c>
      <c r="J568" s="8" t="s">
        <v>810</v>
      </c>
      <c r="K568" s="11" t="s">
        <v>821</v>
      </c>
    </row>
    <row r="569" spans="1:11" x14ac:dyDescent="0.35">
      <c r="A569" s="8" t="s">
        <v>735</v>
      </c>
      <c r="B569" s="8" t="s">
        <v>455</v>
      </c>
      <c r="C569" s="9">
        <v>55.056097999999999</v>
      </c>
      <c r="D569" s="9">
        <v>-162.32317</v>
      </c>
      <c r="E569" s="8">
        <v>1923</v>
      </c>
      <c r="F569" s="8">
        <v>1943</v>
      </c>
      <c r="G569" s="9">
        <f t="shared" si="6"/>
        <v>11</v>
      </c>
      <c r="H569" s="8" t="s">
        <v>736</v>
      </c>
      <c r="I569" s="9">
        <v>10</v>
      </c>
      <c r="J569" s="8" t="s">
        <v>810</v>
      </c>
      <c r="K569" s="11" t="s">
        <v>821</v>
      </c>
    </row>
    <row r="570" spans="1:11" x14ac:dyDescent="0.35">
      <c r="A570" s="8" t="s">
        <v>737</v>
      </c>
      <c r="B570" s="8" t="s">
        <v>455</v>
      </c>
      <c r="C570" s="9">
        <v>53.891500999999998</v>
      </c>
      <c r="D570" s="9">
        <v>-166.53475299999999</v>
      </c>
      <c r="E570" s="8">
        <v>1889</v>
      </c>
      <c r="F570" s="8">
        <v>1889</v>
      </c>
      <c r="G570" s="9">
        <f t="shared" si="6"/>
        <v>1</v>
      </c>
      <c r="H570" s="8" t="s">
        <v>31</v>
      </c>
      <c r="I570" s="9">
        <v>0</v>
      </c>
      <c r="J570" s="8" t="s">
        <v>810</v>
      </c>
      <c r="K570" s="11" t="s">
        <v>821</v>
      </c>
    </row>
    <row r="571" spans="1:11" x14ac:dyDescent="0.35">
      <c r="A571" s="8" t="s">
        <v>738</v>
      </c>
      <c r="B571" s="8" t="s">
        <v>458</v>
      </c>
      <c r="C571" s="9">
        <v>49.154744000000001</v>
      </c>
      <c r="D571" s="9">
        <v>-125.904543</v>
      </c>
      <c r="E571" s="8">
        <v>1905</v>
      </c>
      <c r="F571" s="8">
        <v>1948</v>
      </c>
      <c r="G571" s="9">
        <f t="shared" si="6"/>
        <v>29</v>
      </c>
      <c r="H571" s="8" t="s">
        <v>739</v>
      </c>
      <c r="I571" s="9">
        <v>15</v>
      </c>
      <c r="J571" s="8" t="s">
        <v>811</v>
      </c>
      <c r="K571" s="11" t="s">
        <v>821</v>
      </c>
    </row>
    <row r="572" spans="1:11" x14ac:dyDescent="0.35">
      <c r="A572" s="8" t="s">
        <v>740</v>
      </c>
      <c r="B572" s="8" t="s">
        <v>458</v>
      </c>
      <c r="C572" s="9">
        <v>54.562036999999997</v>
      </c>
      <c r="D572" s="9">
        <v>-130.433131</v>
      </c>
      <c r="E572" s="8">
        <v>1903</v>
      </c>
      <c r="F572" s="8">
        <v>1926</v>
      </c>
      <c r="G572" s="9">
        <f t="shared" si="6"/>
        <v>15</v>
      </c>
      <c r="H572" s="8" t="s">
        <v>741</v>
      </c>
      <c r="I572" s="9">
        <v>9</v>
      </c>
      <c r="J572" s="8" t="s">
        <v>811</v>
      </c>
      <c r="K572" s="11" t="s">
        <v>821</v>
      </c>
    </row>
    <row r="573" spans="1:11" x14ac:dyDescent="0.35">
      <c r="A573" s="8" t="s">
        <v>742</v>
      </c>
      <c r="B573" s="8" t="s">
        <v>458</v>
      </c>
      <c r="C573" s="9">
        <v>49.235253</v>
      </c>
      <c r="D573" s="9">
        <v>-124.81469800000001</v>
      </c>
      <c r="E573" s="8">
        <v>1909</v>
      </c>
      <c r="F573" s="8">
        <v>1950</v>
      </c>
      <c r="G573" s="9">
        <f t="shared" si="6"/>
        <v>6</v>
      </c>
      <c r="H573" s="8" t="s">
        <v>743</v>
      </c>
      <c r="I573" s="9">
        <v>36</v>
      </c>
      <c r="J573" s="8" t="s">
        <v>811</v>
      </c>
      <c r="K573" s="11" t="s">
        <v>821</v>
      </c>
    </row>
    <row r="574" spans="1:11" x14ac:dyDescent="0.35">
      <c r="A574" s="8" t="s">
        <v>744</v>
      </c>
      <c r="B574" s="8" t="s">
        <v>458</v>
      </c>
      <c r="C574" s="9">
        <v>49.212429999999998</v>
      </c>
      <c r="D574" s="9">
        <v>-122.60621999999999</v>
      </c>
      <c r="E574" s="8">
        <v>1899</v>
      </c>
      <c r="F574" s="8">
        <v>1900</v>
      </c>
      <c r="G574" s="9">
        <f t="shared" si="6"/>
        <v>2</v>
      </c>
      <c r="H574" s="8" t="s">
        <v>31</v>
      </c>
      <c r="I574" s="9">
        <v>0</v>
      </c>
      <c r="J574" s="8" t="s">
        <v>811</v>
      </c>
      <c r="K574" s="11" t="s">
        <v>821</v>
      </c>
    </row>
    <row r="575" spans="1:11" x14ac:dyDescent="0.35">
      <c r="A575" s="8" t="s">
        <v>745</v>
      </c>
      <c r="B575" s="8" t="s">
        <v>458</v>
      </c>
      <c r="C575" s="9">
        <v>48.994258000000002</v>
      </c>
      <c r="D575" s="9">
        <v>-122.252426</v>
      </c>
      <c r="E575" s="8">
        <v>1898</v>
      </c>
      <c r="F575" s="8">
        <v>1911</v>
      </c>
      <c r="G575" s="9">
        <f t="shared" si="6"/>
        <v>4</v>
      </c>
      <c r="H575" s="8" t="s">
        <v>746</v>
      </c>
      <c r="I575" s="9">
        <v>10</v>
      </c>
      <c r="J575" s="8" t="s">
        <v>811</v>
      </c>
      <c r="K575" s="11" t="s">
        <v>821</v>
      </c>
    </row>
    <row r="576" spans="1:11" x14ac:dyDescent="0.35">
      <c r="A576" s="8" t="s">
        <v>747</v>
      </c>
      <c r="B576" s="8" t="s">
        <v>458</v>
      </c>
      <c r="C576" s="9">
        <v>49.230787999999997</v>
      </c>
      <c r="D576" s="9">
        <v>-122.77153</v>
      </c>
      <c r="E576" s="8">
        <v>1912</v>
      </c>
      <c r="F576" s="8">
        <v>1914</v>
      </c>
      <c r="G576" s="9">
        <f t="shared" si="6"/>
        <v>3</v>
      </c>
      <c r="H576" s="8" t="s">
        <v>31</v>
      </c>
      <c r="I576" s="9">
        <v>0</v>
      </c>
      <c r="J576" s="8" t="s">
        <v>811</v>
      </c>
      <c r="K576" s="11" t="s">
        <v>821</v>
      </c>
    </row>
    <row r="577" spans="1:11" x14ac:dyDescent="0.35">
      <c r="A577" s="8" t="s">
        <v>748</v>
      </c>
      <c r="B577" s="8" t="s">
        <v>458</v>
      </c>
      <c r="C577" s="9">
        <v>49.199367000000002</v>
      </c>
      <c r="D577" s="9">
        <v>-122.912099</v>
      </c>
      <c r="E577" s="8">
        <v>1895</v>
      </c>
      <c r="F577" s="8">
        <v>1926</v>
      </c>
      <c r="G577" s="9">
        <f t="shared" si="6"/>
        <v>32</v>
      </c>
      <c r="H577" s="8" t="s">
        <v>31</v>
      </c>
      <c r="I577" s="9">
        <v>0</v>
      </c>
      <c r="J577" s="8" t="s">
        <v>811</v>
      </c>
      <c r="K577" s="11" t="s">
        <v>821</v>
      </c>
    </row>
    <row r="578" spans="1:11" x14ac:dyDescent="0.35">
      <c r="A578" s="8" t="s">
        <v>749</v>
      </c>
      <c r="B578" s="8" t="s">
        <v>458</v>
      </c>
      <c r="C578" s="9">
        <v>49.180394</v>
      </c>
      <c r="D578" s="9">
        <v>-123.184955</v>
      </c>
      <c r="E578" s="8">
        <v>1895</v>
      </c>
      <c r="F578" s="8">
        <v>1926</v>
      </c>
      <c r="G578" s="9">
        <f t="shared" si="6"/>
        <v>32</v>
      </c>
      <c r="H578" s="8" t="s">
        <v>31</v>
      </c>
      <c r="I578" s="9">
        <v>0</v>
      </c>
      <c r="J578" s="8" t="s">
        <v>811</v>
      </c>
      <c r="K578" s="11" t="s">
        <v>821</v>
      </c>
    </row>
    <row r="579" spans="1:11" x14ac:dyDescent="0.35">
      <c r="A579" s="8" t="s">
        <v>750</v>
      </c>
      <c r="B579" s="8" t="s">
        <v>458</v>
      </c>
      <c r="C579" s="4">
        <v>49.333333000000003</v>
      </c>
      <c r="D579" s="4">
        <v>-123.25</v>
      </c>
      <c r="E579" s="8">
        <v>1897</v>
      </c>
      <c r="F579" s="8">
        <v>1960</v>
      </c>
      <c r="G579" s="9">
        <f t="shared" si="6"/>
        <v>38</v>
      </c>
      <c r="H579" s="8" t="s">
        <v>751</v>
      </c>
      <c r="I579" s="9">
        <v>26</v>
      </c>
      <c r="J579" s="8" t="s">
        <v>811</v>
      </c>
      <c r="K579" s="11" t="s">
        <v>821</v>
      </c>
    </row>
    <row r="580" spans="1:11" x14ac:dyDescent="0.35">
      <c r="A580" s="8" t="s">
        <v>752</v>
      </c>
      <c r="B580" s="8" t="s">
        <v>458</v>
      </c>
      <c r="C580" s="9">
        <v>49.389890999999999</v>
      </c>
      <c r="D580" s="9">
        <v>-123.55645199999999</v>
      </c>
      <c r="E580" s="8">
        <v>1895</v>
      </c>
      <c r="F580" s="8">
        <v>1930</v>
      </c>
      <c r="G580" s="9">
        <f t="shared" si="6"/>
        <v>36</v>
      </c>
      <c r="H580" s="8" t="s">
        <v>31</v>
      </c>
      <c r="I580" s="9">
        <v>0</v>
      </c>
      <c r="J580" s="8" t="s">
        <v>811</v>
      </c>
      <c r="K580" s="11" t="s">
        <v>821</v>
      </c>
    </row>
    <row r="581" spans="1:11" x14ac:dyDescent="0.35">
      <c r="A581" s="8" t="s">
        <v>753</v>
      </c>
      <c r="B581" s="8" t="s">
        <v>458</v>
      </c>
      <c r="C581" s="9">
        <v>54.066256000000003</v>
      </c>
      <c r="D581" s="9">
        <v>-130.10227</v>
      </c>
      <c r="E581" s="8">
        <v>1907</v>
      </c>
      <c r="F581" s="8">
        <v>1914</v>
      </c>
      <c r="G581" s="9">
        <f t="shared" si="6"/>
        <v>8</v>
      </c>
      <c r="H581" s="8" t="s">
        <v>31</v>
      </c>
      <c r="I581" s="9">
        <v>0</v>
      </c>
      <c r="J581" s="8" t="s">
        <v>811</v>
      </c>
      <c r="K581" s="11" t="s">
        <v>821</v>
      </c>
    </row>
    <row r="582" spans="1:11" x14ac:dyDescent="0.35">
      <c r="A582" s="8" t="s">
        <v>754</v>
      </c>
      <c r="B582" s="8" t="s">
        <v>458</v>
      </c>
      <c r="C582" s="9">
        <v>54.295782000000003</v>
      </c>
      <c r="D582" s="9">
        <v>-130.35299599999999</v>
      </c>
      <c r="E582" s="8">
        <v>1906</v>
      </c>
      <c r="F582" s="8">
        <v>1942</v>
      </c>
      <c r="G582" s="9">
        <f t="shared" si="6"/>
        <v>19</v>
      </c>
      <c r="H582" s="8" t="s">
        <v>755</v>
      </c>
      <c r="I582" s="9">
        <v>18</v>
      </c>
      <c r="J582" s="8" t="s">
        <v>811</v>
      </c>
      <c r="K582" s="11" t="s">
        <v>821</v>
      </c>
    </row>
    <row r="583" spans="1:11" x14ac:dyDescent="0.35">
      <c r="A583" s="8" t="s">
        <v>756</v>
      </c>
      <c r="B583" s="8" t="s">
        <v>458</v>
      </c>
      <c r="C583" s="4">
        <v>49.283332999999999</v>
      </c>
      <c r="D583" s="4">
        <v>-123.11666700000001</v>
      </c>
      <c r="E583" s="8">
        <v>1901</v>
      </c>
      <c r="F583" s="8">
        <v>1940</v>
      </c>
      <c r="G583" s="9">
        <f t="shared" si="6"/>
        <v>25</v>
      </c>
      <c r="H583" s="8" t="s">
        <v>757</v>
      </c>
      <c r="I583" s="9">
        <v>15</v>
      </c>
      <c r="J583" s="8" t="s">
        <v>811</v>
      </c>
      <c r="K583" s="11" t="s">
        <v>821</v>
      </c>
    </row>
    <row r="584" spans="1:11" x14ac:dyDescent="0.35">
      <c r="A584" s="8" t="s">
        <v>758</v>
      </c>
      <c r="B584" s="8" t="s">
        <v>458</v>
      </c>
      <c r="C584" s="9">
        <v>48.435712000000002</v>
      </c>
      <c r="D584" s="9">
        <v>-123.423693</v>
      </c>
      <c r="E584" s="8">
        <v>1893</v>
      </c>
      <c r="F584" s="8">
        <v>1908</v>
      </c>
      <c r="G584" s="9">
        <f t="shared" si="6"/>
        <v>16</v>
      </c>
      <c r="H584" s="8" t="s">
        <v>31</v>
      </c>
      <c r="I584" s="9">
        <v>0</v>
      </c>
      <c r="J584" s="8" t="s">
        <v>811</v>
      </c>
      <c r="K584" s="11" t="s">
        <v>821</v>
      </c>
    </row>
    <row r="585" spans="1:11" x14ac:dyDescent="0.35">
      <c r="A585" s="8" t="s">
        <v>759</v>
      </c>
      <c r="B585" s="8" t="s">
        <v>760</v>
      </c>
      <c r="C585" s="9">
        <v>22.880489000000001</v>
      </c>
      <c r="D585" s="9">
        <v>-109.908378</v>
      </c>
      <c r="E585" s="8">
        <v>1859</v>
      </c>
      <c r="F585" s="8">
        <v>1861</v>
      </c>
      <c r="G585" s="9">
        <f t="shared" si="6"/>
        <v>3</v>
      </c>
      <c r="H585" s="8" t="s">
        <v>31</v>
      </c>
      <c r="I585" s="9">
        <v>0</v>
      </c>
      <c r="J585" s="8" t="s">
        <v>810</v>
      </c>
      <c r="K585" s="11" t="s">
        <v>821</v>
      </c>
    </row>
    <row r="586" spans="1:11" x14ac:dyDescent="0.35">
      <c r="A586" s="8" t="s">
        <v>525</v>
      </c>
      <c r="B586" s="8" t="s">
        <v>455</v>
      </c>
      <c r="C586" s="9">
        <v>43.650809000000002</v>
      </c>
      <c r="D586" s="9">
        <v>-70.253234000000006</v>
      </c>
      <c r="E586" s="8">
        <v>1852</v>
      </c>
      <c r="F586" s="8">
        <v>1852</v>
      </c>
      <c r="G586" s="9">
        <f t="shared" ref="G586" si="7">(1+(F586-E586))-I586</f>
        <v>0.42000000000000004</v>
      </c>
      <c r="H586" s="8" t="s">
        <v>761</v>
      </c>
      <c r="I586" s="9">
        <v>0.57999999999999996</v>
      </c>
      <c r="J586" s="8" t="s">
        <v>810</v>
      </c>
      <c r="K586" s="11" t="s">
        <v>821</v>
      </c>
    </row>
    <row r="587" spans="1:11" x14ac:dyDescent="0.35">
      <c r="A587" s="8" t="s">
        <v>762</v>
      </c>
      <c r="B587" s="8" t="s">
        <v>455</v>
      </c>
      <c r="C587" s="9">
        <v>30.323491000000001</v>
      </c>
      <c r="D587" s="9">
        <v>-81.666312000000005</v>
      </c>
      <c r="E587" s="8">
        <v>1945</v>
      </c>
      <c r="F587" s="8">
        <v>1970</v>
      </c>
      <c r="G587" s="9">
        <f>(1+(F587-E587))-I587</f>
        <v>26</v>
      </c>
      <c r="H587" s="8" t="s">
        <v>31</v>
      </c>
      <c r="I587" s="9">
        <v>0</v>
      </c>
      <c r="J587" s="8" t="s">
        <v>811</v>
      </c>
      <c r="K587" s="11" t="s">
        <v>821</v>
      </c>
    </row>
    <row r="588" spans="1:11" x14ac:dyDescent="0.35">
      <c r="A588" s="8" t="s">
        <v>763</v>
      </c>
      <c r="B588" s="8" t="s">
        <v>475</v>
      </c>
      <c r="C588" s="9">
        <v>50.712569999999999</v>
      </c>
      <c r="D588" s="9">
        <v>-2.0217809999999998</v>
      </c>
      <c r="E588" s="8">
        <v>1980</v>
      </c>
      <c r="F588" s="8">
        <v>1981</v>
      </c>
      <c r="G588" s="9">
        <f>(1+(F588-E588))-I588</f>
        <v>1.3333333333333335</v>
      </c>
      <c r="H588" s="8" t="s">
        <v>764</v>
      </c>
      <c r="I588" s="9">
        <f>2/3</f>
        <v>0.66666666666666663</v>
      </c>
      <c r="J588" s="8" t="s">
        <v>811</v>
      </c>
      <c r="K588" s="11" t="s">
        <v>822</v>
      </c>
    </row>
    <row r="589" spans="1:11" x14ac:dyDescent="0.35">
      <c r="A589" s="8" t="s">
        <v>782</v>
      </c>
      <c r="B589" s="8" t="s">
        <v>475</v>
      </c>
      <c r="C589" s="8" t="s">
        <v>782</v>
      </c>
      <c r="D589" s="8" t="s">
        <v>782</v>
      </c>
      <c r="E589" s="8">
        <v>1947</v>
      </c>
      <c r="F589" s="8">
        <v>1956</v>
      </c>
      <c r="G589" s="9">
        <f>(1+(F589-E589))-I589</f>
        <v>4.3141025641025639</v>
      </c>
      <c r="H589" s="8" t="s">
        <v>765</v>
      </c>
      <c r="I589" s="9">
        <f>0.75+0.5+(1/52)+0.5+0.5+0.25+0.75+(11/12)+1+0.5</f>
        <v>5.6858974358974361</v>
      </c>
      <c r="J589" s="8" t="s">
        <v>811</v>
      </c>
      <c r="K589" s="20" t="s">
        <v>823</v>
      </c>
    </row>
    <row r="590" spans="1:11" x14ac:dyDescent="0.35">
      <c r="A590" s="8" t="s">
        <v>766</v>
      </c>
      <c r="B590" s="8" t="s">
        <v>475</v>
      </c>
      <c r="C590" s="9">
        <v>50.723708000000002</v>
      </c>
      <c r="D590" s="9">
        <v>-1.9924059999999999</v>
      </c>
      <c r="E590" s="8">
        <v>1980</v>
      </c>
      <c r="F590" s="8">
        <v>1981</v>
      </c>
      <c r="G590" s="9">
        <f t="shared" ref="G590:G609" si="8">(1+(F590-E590))-I590</f>
        <v>1.3333333333333333</v>
      </c>
      <c r="H590" s="8" t="s">
        <v>767</v>
      </c>
      <c r="I590" s="9">
        <f>(5/12)+(0.25)</f>
        <v>0.66666666666666674</v>
      </c>
      <c r="J590" s="8" t="s">
        <v>811</v>
      </c>
      <c r="K590" s="20" t="s">
        <v>823</v>
      </c>
    </row>
    <row r="591" spans="1:11" x14ac:dyDescent="0.35">
      <c r="A591" s="8" t="s">
        <v>768</v>
      </c>
      <c r="B591" s="8" t="s">
        <v>475</v>
      </c>
      <c r="C591" s="9">
        <v>51.842799999999997</v>
      </c>
      <c r="D591" s="9">
        <v>1.2817000000000001</v>
      </c>
      <c r="E591" s="8">
        <v>1967</v>
      </c>
      <c r="F591" s="8">
        <v>1996</v>
      </c>
      <c r="G591" s="9">
        <f t="shared" si="8"/>
        <v>30</v>
      </c>
      <c r="H591" s="8" t="s">
        <v>31</v>
      </c>
      <c r="I591" s="9">
        <v>0</v>
      </c>
      <c r="J591" s="8" t="s">
        <v>811</v>
      </c>
      <c r="K591" s="20" t="s">
        <v>823</v>
      </c>
    </row>
    <row r="592" spans="1:11" x14ac:dyDescent="0.35">
      <c r="A592" s="8" t="s">
        <v>769</v>
      </c>
      <c r="B592" s="8" t="s">
        <v>475</v>
      </c>
      <c r="C592" s="9">
        <v>51.391399999999997</v>
      </c>
      <c r="D592" s="9">
        <v>1.3796999999999999</v>
      </c>
      <c r="E592" s="8">
        <v>1970</v>
      </c>
      <c r="F592" s="8">
        <v>1997</v>
      </c>
      <c r="G592" s="9">
        <f t="shared" si="8"/>
        <v>28</v>
      </c>
      <c r="H592" s="8" t="s">
        <v>31</v>
      </c>
      <c r="I592" s="9">
        <v>0</v>
      </c>
      <c r="J592" s="8" t="s">
        <v>811</v>
      </c>
      <c r="K592" s="20" t="s">
        <v>824</v>
      </c>
    </row>
    <row r="593" spans="1:11" x14ac:dyDescent="0.35">
      <c r="A593" s="8" t="s">
        <v>770</v>
      </c>
      <c r="B593" s="8" t="s">
        <v>475</v>
      </c>
      <c r="C593" s="9">
        <v>51.472299999999997</v>
      </c>
      <c r="D593" s="9">
        <v>1.1081000000000001</v>
      </c>
      <c r="E593" s="8">
        <v>1964</v>
      </c>
      <c r="F593" s="8">
        <v>1988</v>
      </c>
      <c r="G593" s="9">
        <f t="shared" si="8"/>
        <v>25</v>
      </c>
      <c r="H593" s="8" t="s">
        <v>31</v>
      </c>
      <c r="I593" s="9">
        <v>0</v>
      </c>
      <c r="J593" s="8" t="s">
        <v>811</v>
      </c>
      <c r="K593" s="20" t="s">
        <v>824</v>
      </c>
    </row>
    <row r="594" spans="1:11" x14ac:dyDescent="0.35">
      <c r="A594" s="8" t="s">
        <v>771</v>
      </c>
      <c r="B594" s="8" t="s">
        <v>475</v>
      </c>
      <c r="C594" s="9">
        <v>51.5139</v>
      </c>
      <c r="D594" s="9">
        <v>0.72550000000000003</v>
      </c>
      <c r="E594" s="8">
        <v>1929</v>
      </c>
      <c r="F594" s="8">
        <v>1997</v>
      </c>
      <c r="G594" s="9">
        <f t="shared" si="8"/>
        <v>69</v>
      </c>
      <c r="H594" s="8" t="s">
        <v>31</v>
      </c>
      <c r="I594" s="9">
        <v>0</v>
      </c>
      <c r="J594" s="8" t="s">
        <v>811</v>
      </c>
      <c r="K594" s="20" t="s">
        <v>824</v>
      </c>
    </row>
    <row r="595" spans="1:11" x14ac:dyDescent="0.35">
      <c r="A595" s="8" t="s">
        <v>772</v>
      </c>
      <c r="B595" s="8" t="s">
        <v>475</v>
      </c>
      <c r="C595" s="9">
        <v>51.504100000000001</v>
      </c>
      <c r="D595" s="9">
        <v>0.50680000000000003</v>
      </c>
      <c r="E595" s="8">
        <v>1969</v>
      </c>
      <c r="F595" s="8">
        <v>1983</v>
      </c>
      <c r="G595" s="9">
        <f t="shared" si="8"/>
        <v>15</v>
      </c>
      <c r="H595" s="8" t="s">
        <v>31</v>
      </c>
      <c r="I595" s="9">
        <v>0</v>
      </c>
      <c r="J595" s="8" t="s">
        <v>811</v>
      </c>
      <c r="K595" s="20" t="s">
        <v>824</v>
      </c>
    </row>
    <row r="596" spans="1:11" x14ac:dyDescent="0.35">
      <c r="A596" s="8" t="s">
        <v>773</v>
      </c>
      <c r="B596" s="8" t="s">
        <v>475</v>
      </c>
      <c r="C596" s="9">
        <v>51.456200000000003</v>
      </c>
      <c r="D596" s="9">
        <v>0.33679999999999999</v>
      </c>
      <c r="E596" s="8">
        <v>1929</v>
      </c>
      <c r="F596" s="8">
        <v>1989</v>
      </c>
      <c r="G596" s="9">
        <f t="shared" si="8"/>
        <v>61</v>
      </c>
      <c r="H596" s="8" t="s">
        <v>31</v>
      </c>
      <c r="I596" s="9">
        <v>0</v>
      </c>
      <c r="J596" s="8" t="s">
        <v>811</v>
      </c>
      <c r="K596" s="20" t="s">
        <v>824</v>
      </c>
    </row>
    <row r="597" spans="1:11" x14ac:dyDescent="0.35">
      <c r="A597" s="8" t="s">
        <v>774</v>
      </c>
      <c r="B597" s="8" t="s">
        <v>475</v>
      </c>
      <c r="C597" s="9">
        <v>51.506900000000002</v>
      </c>
      <c r="D597" s="9">
        <v>5.1799999999999999E-2</v>
      </c>
      <c r="E597" s="8">
        <v>1950</v>
      </c>
      <c r="F597" s="8">
        <v>1990</v>
      </c>
      <c r="G597" s="9">
        <f t="shared" si="8"/>
        <v>41</v>
      </c>
      <c r="H597" s="8" t="s">
        <v>31</v>
      </c>
      <c r="I597" s="9">
        <v>0</v>
      </c>
      <c r="J597" s="8" t="s">
        <v>811</v>
      </c>
      <c r="K597" s="20" t="s">
        <v>824</v>
      </c>
    </row>
    <row r="598" spans="1:11" x14ac:dyDescent="0.35">
      <c r="A598" s="8" t="s">
        <v>775</v>
      </c>
      <c r="B598" s="8" t="s">
        <v>475</v>
      </c>
      <c r="C598" s="9">
        <v>51.498199999999997</v>
      </c>
      <c r="D598" s="9">
        <v>4.7800000000000002E-2</v>
      </c>
      <c r="E598" s="8">
        <v>1950</v>
      </c>
      <c r="F598" s="8">
        <v>1990</v>
      </c>
      <c r="G598" s="9">
        <f t="shared" si="8"/>
        <v>41</v>
      </c>
      <c r="H598" s="8" t="s">
        <v>31</v>
      </c>
      <c r="I598" s="9">
        <v>0</v>
      </c>
      <c r="J598" s="8" t="s">
        <v>811</v>
      </c>
      <c r="K598" s="20" t="s">
        <v>824</v>
      </c>
    </row>
    <row r="599" spans="1:11" x14ac:dyDescent="0.35">
      <c r="A599" s="8" t="s">
        <v>776</v>
      </c>
      <c r="B599" s="8" t="s">
        <v>475</v>
      </c>
      <c r="C599" s="9">
        <v>51.506999999999998</v>
      </c>
      <c r="D599" s="9">
        <v>-7.7499999999999999E-2</v>
      </c>
      <c r="E599" s="8">
        <v>1929</v>
      </c>
      <c r="F599" s="8">
        <v>1997</v>
      </c>
      <c r="G599" s="9">
        <f t="shared" si="8"/>
        <v>69</v>
      </c>
      <c r="H599" s="8" t="s">
        <v>31</v>
      </c>
      <c r="I599" s="9">
        <v>0</v>
      </c>
      <c r="J599" s="8" t="s">
        <v>811</v>
      </c>
      <c r="K599" s="20" t="s">
        <v>824</v>
      </c>
    </row>
    <row r="600" spans="1:11" x14ac:dyDescent="0.35">
      <c r="A600" s="8" t="s">
        <v>777</v>
      </c>
      <c r="B600" s="8" t="s">
        <v>475</v>
      </c>
      <c r="C600" s="9">
        <v>51.507199999999997</v>
      </c>
      <c r="D600" s="9">
        <v>-9.1899999999999996E-2</v>
      </c>
      <c r="E600" s="8">
        <v>1929</v>
      </c>
      <c r="F600" s="8">
        <v>1997</v>
      </c>
      <c r="G600" s="9">
        <f t="shared" si="8"/>
        <v>69</v>
      </c>
      <c r="H600" s="8" t="s">
        <v>31</v>
      </c>
      <c r="I600" s="9">
        <v>0</v>
      </c>
      <c r="J600" s="8" t="s">
        <v>811</v>
      </c>
      <c r="K600" s="20" t="s">
        <v>824</v>
      </c>
    </row>
    <row r="601" spans="1:11" x14ac:dyDescent="0.35">
      <c r="A601" s="8" t="s">
        <v>642</v>
      </c>
      <c r="B601" s="8" t="s">
        <v>475</v>
      </c>
      <c r="C601" s="9">
        <v>51.462299999999999</v>
      </c>
      <c r="D601" s="9">
        <v>-0.31590000000000001</v>
      </c>
      <c r="E601" s="8">
        <v>1962</v>
      </c>
      <c r="F601" s="8">
        <v>1997</v>
      </c>
      <c r="G601" s="9">
        <f t="shared" si="8"/>
        <v>36</v>
      </c>
      <c r="H601" s="8" t="s">
        <v>31</v>
      </c>
      <c r="I601" s="9">
        <v>0</v>
      </c>
      <c r="J601" s="8" t="s">
        <v>811</v>
      </c>
      <c r="K601" s="20" t="s">
        <v>824</v>
      </c>
    </row>
    <row r="602" spans="1:11" x14ac:dyDescent="0.35">
      <c r="A602" s="7" t="s">
        <v>778</v>
      </c>
      <c r="B602" s="8" t="s">
        <v>301</v>
      </c>
      <c r="C602" s="9">
        <v>5.3038499999999997</v>
      </c>
      <c r="D602" s="9">
        <v>-4.0261300000000002</v>
      </c>
      <c r="E602" s="8">
        <v>1912</v>
      </c>
      <c r="F602" s="8">
        <v>1965</v>
      </c>
      <c r="G602" s="9">
        <f t="shared" si="8"/>
        <v>8.1420260095824801</v>
      </c>
      <c r="H602" s="9" t="s">
        <v>782</v>
      </c>
      <c r="I602" s="9">
        <f>0.75+(9/365.25)+(1/12)+9+16+20</f>
        <v>45.85797399041752</v>
      </c>
      <c r="J602" s="8" t="s">
        <v>779</v>
      </c>
      <c r="K602" s="11" t="s">
        <v>825</v>
      </c>
    </row>
    <row r="603" spans="1:11" x14ac:dyDescent="0.35">
      <c r="A603" s="8" t="s">
        <v>780</v>
      </c>
      <c r="B603" s="8" t="s">
        <v>781</v>
      </c>
      <c r="C603" s="4">
        <v>-22.954810999999999</v>
      </c>
      <c r="D603" s="4">
        <v>14.486065</v>
      </c>
      <c r="E603" s="8">
        <v>1932</v>
      </c>
      <c r="F603" s="8">
        <v>1957</v>
      </c>
      <c r="G603" s="9">
        <f t="shared" si="8"/>
        <v>26</v>
      </c>
      <c r="H603" s="8" t="s">
        <v>31</v>
      </c>
      <c r="I603" s="9">
        <v>0</v>
      </c>
      <c r="J603" s="8" t="s">
        <v>782</v>
      </c>
      <c r="K603" s="8" t="s">
        <v>814</v>
      </c>
    </row>
    <row r="604" spans="1:11" x14ac:dyDescent="0.35">
      <c r="A604" s="8" t="s">
        <v>783</v>
      </c>
      <c r="B604" s="8" t="s">
        <v>784</v>
      </c>
      <c r="C604" s="4">
        <v>-29.265045000000001</v>
      </c>
      <c r="D604" s="4">
        <v>16.868980000000001</v>
      </c>
      <c r="E604" s="8">
        <v>1907</v>
      </c>
      <c r="F604" s="8">
        <v>1908</v>
      </c>
      <c r="G604" s="9">
        <f t="shared" si="8"/>
        <v>2</v>
      </c>
      <c r="H604" s="8" t="s">
        <v>31</v>
      </c>
      <c r="I604" s="9">
        <v>0</v>
      </c>
      <c r="J604" s="8" t="s">
        <v>782</v>
      </c>
      <c r="K604" s="8" t="s">
        <v>814</v>
      </c>
    </row>
    <row r="605" spans="1:11" x14ac:dyDescent="0.35">
      <c r="A605" s="8" t="s">
        <v>785</v>
      </c>
      <c r="B605" s="8" t="s">
        <v>784</v>
      </c>
      <c r="C605" s="4">
        <v>-33.906410999999999</v>
      </c>
      <c r="D605" s="4">
        <v>18.432728999999998</v>
      </c>
      <c r="E605" s="8">
        <v>1835</v>
      </c>
      <c r="F605" s="8">
        <v>1958</v>
      </c>
      <c r="G605" s="9">
        <f t="shared" si="8"/>
        <v>70</v>
      </c>
      <c r="H605" s="8" t="s">
        <v>786</v>
      </c>
      <c r="I605" s="9">
        <v>54</v>
      </c>
      <c r="J605" s="8" t="s">
        <v>782</v>
      </c>
      <c r="K605" s="8" t="s">
        <v>814</v>
      </c>
    </row>
    <row r="606" spans="1:11" x14ac:dyDescent="0.35">
      <c r="A606" s="8" t="s">
        <v>787</v>
      </c>
      <c r="B606" s="8" t="s">
        <v>784</v>
      </c>
      <c r="C606" s="4">
        <v>-34.189658000000001</v>
      </c>
      <c r="D606" s="4">
        <v>18.436533000000001</v>
      </c>
      <c r="E606" s="8">
        <v>1831</v>
      </c>
      <c r="F606" s="8">
        <v>1956</v>
      </c>
      <c r="G606" s="9">
        <f t="shared" si="8"/>
        <v>75</v>
      </c>
      <c r="H606" s="8" t="s">
        <v>788</v>
      </c>
      <c r="I606" s="9">
        <v>51</v>
      </c>
      <c r="J606" s="8" t="s">
        <v>782</v>
      </c>
      <c r="K606" s="8" t="s">
        <v>814</v>
      </c>
    </row>
    <row r="607" spans="1:11" x14ac:dyDescent="0.35">
      <c r="A607" s="8" t="s">
        <v>789</v>
      </c>
      <c r="B607" s="8" t="s">
        <v>784</v>
      </c>
      <c r="C607" s="4">
        <v>-33.961784999999999</v>
      </c>
      <c r="D607" s="4">
        <v>25.635940999999999</v>
      </c>
      <c r="E607" s="8">
        <v>1879</v>
      </c>
      <c r="F607" s="8">
        <v>1972</v>
      </c>
      <c r="G607" s="9">
        <f t="shared" si="8"/>
        <v>68</v>
      </c>
      <c r="H607" s="8" t="s">
        <v>790</v>
      </c>
      <c r="I607" s="9">
        <v>26</v>
      </c>
      <c r="J607" s="8" t="s">
        <v>782</v>
      </c>
      <c r="K607" s="8" t="s">
        <v>814</v>
      </c>
    </row>
    <row r="608" spans="1:11" x14ac:dyDescent="0.35">
      <c r="A608" s="8" t="s">
        <v>791</v>
      </c>
      <c r="B608" s="8" t="s">
        <v>784</v>
      </c>
      <c r="C608" s="4">
        <v>-33.025978000000002</v>
      </c>
      <c r="D608" s="4">
        <v>27.906426</v>
      </c>
      <c r="E608" s="8">
        <v>1867</v>
      </c>
      <c r="F608" s="8">
        <v>1959</v>
      </c>
      <c r="G608" s="9">
        <f t="shared" si="8"/>
        <v>56</v>
      </c>
      <c r="H608" s="8" t="s">
        <v>792</v>
      </c>
      <c r="I608" s="9">
        <v>37</v>
      </c>
      <c r="J608" s="8" t="s">
        <v>782</v>
      </c>
      <c r="K608" s="8" t="s">
        <v>814</v>
      </c>
    </row>
    <row r="609" spans="1:11" x14ac:dyDescent="0.35">
      <c r="A609" s="8" t="s">
        <v>793</v>
      </c>
      <c r="B609" s="8" t="s">
        <v>784</v>
      </c>
      <c r="C609" s="4">
        <v>-29.873816000000001</v>
      </c>
      <c r="D609" s="4">
        <v>31.047995</v>
      </c>
      <c r="E609" s="8">
        <v>1885</v>
      </c>
      <c r="F609" s="8">
        <v>1969</v>
      </c>
      <c r="G609" s="9">
        <f t="shared" si="8"/>
        <v>41</v>
      </c>
      <c r="H609" s="8" t="s">
        <v>794</v>
      </c>
      <c r="I609" s="9">
        <v>44</v>
      </c>
      <c r="J609" s="8" t="s">
        <v>782</v>
      </c>
      <c r="K609" s="8" t="s">
        <v>814</v>
      </c>
    </row>
    <row r="610" spans="1:11" x14ac:dyDescent="0.35">
      <c r="A610" s="8" t="s">
        <v>795</v>
      </c>
      <c r="B610" s="8" t="s">
        <v>475</v>
      </c>
      <c r="C610" s="9">
        <v>55.893051999999997</v>
      </c>
      <c r="D610" s="9">
        <v>-4.4018449999999998</v>
      </c>
      <c r="E610" s="8">
        <v>1890</v>
      </c>
      <c r="F610" s="8">
        <v>1972</v>
      </c>
      <c r="G610" s="9">
        <f>(1+(F610-E610))-I610</f>
        <v>79.400000000000006</v>
      </c>
      <c r="H610" s="9" t="s">
        <v>782</v>
      </c>
      <c r="I610" s="9">
        <v>3.6</v>
      </c>
      <c r="J610" s="8" t="s">
        <v>811</v>
      </c>
      <c r="K610" s="8" t="s">
        <v>814</v>
      </c>
    </row>
    <row r="611" spans="1:11" x14ac:dyDescent="0.35">
      <c r="A611" s="8" t="s">
        <v>796</v>
      </c>
      <c r="B611" s="8" t="s">
        <v>475</v>
      </c>
      <c r="C611" s="9">
        <v>55.929366000000002</v>
      </c>
      <c r="D611" s="9">
        <v>-4.4836320000000001</v>
      </c>
      <c r="E611" s="8">
        <v>1888</v>
      </c>
      <c r="F611" s="8">
        <v>1952</v>
      </c>
      <c r="G611" s="9">
        <f t="shared" ref="G611:G631" si="9">(1+(F611-E611))-I611</f>
        <v>43.3</v>
      </c>
      <c r="H611" s="9" t="s">
        <v>782</v>
      </c>
      <c r="I611" s="9">
        <v>21.7</v>
      </c>
      <c r="J611" s="8" t="s">
        <v>811</v>
      </c>
      <c r="K611" s="8" t="s">
        <v>814</v>
      </c>
    </row>
    <row r="612" spans="1:11" x14ac:dyDescent="0.35">
      <c r="A612" s="8" t="s">
        <v>797</v>
      </c>
      <c r="B612" s="8" t="s">
        <v>475</v>
      </c>
      <c r="C612" s="9">
        <v>55.893051999999997</v>
      </c>
      <c r="D612" s="9">
        <v>-4.4018449999999998</v>
      </c>
      <c r="E612" s="8">
        <v>1908</v>
      </c>
      <c r="F612" s="8">
        <v>1972</v>
      </c>
      <c r="G612" s="9">
        <f t="shared" si="9"/>
        <v>62.3</v>
      </c>
      <c r="H612" s="9" t="s">
        <v>782</v>
      </c>
      <c r="I612" s="9">
        <v>2.7</v>
      </c>
      <c r="J612" s="8" t="s">
        <v>811</v>
      </c>
      <c r="K612" s="8" t="s">
        <v>814</v>
      </c>
    </row>
    <row r="613" spans="1:11" x14ac:dyDescent="0.35">
      <c r="A613" s="8" t="s">
        <v>798</v>
      </c>
      <c r="B613" s="8" t="s">
        <v>475</v>
      </c>
      <c r="C613" s="9">
        <v>55.961213000000001</v>
      </c>
      <c r="D613" s="9">
        <v>-4.8149480000000002</v>
      </c>
      <c r="E613" s="8">
        <v>1922</v>
      </c>
      <c r="F613" s="8">
        <v>1966</v>
      </c>
      <c r="G613" s="9">
        <f t="shared" si="9"/>
        <v>45</v>
      </c>
      <c r="H613" s="9" t="s">
        <v>782</v>
      </c>
      <c r="I613" s="9">
        <v>0</v>
      </c>
      <c r="J613" s="8" t="s">
        <v>811</v>
      </c>
      <c r="K613" s="8" t="s">
        <v>814</v>
      </c>
    </row>
    <row r="614" spans="1:11" x14ac:dyDescent="0.35">
      <c r="A614" s="8" t="s">
        <v>799</v>
      </c>
      <c r="B614" s="8" t="s">
        <v>475</v>
      </c>
      <c r="C614" s="9">
        <v>55.861075999999997</v>
      </c>
      <c r="D614" s="9">
        <v>-4.2890560000000004</v>
      </c>
      <c r="E614" s="8">
        <v>1883</v>
      </c>
      <c r="F614" s="8">
        <v>1890</v>
      </c>
      <c r="G614" s="9">
        <f t="shared" si="9"/>
        <v>8</v>
      </c>
      <c r="H614" s="9" t="s">
        <v>782</v>
      </c>
      <c r="I614" s="9">
        <v>0</v>
      </c>
      <c r="J614" s="8" t="s">
        <v>811</v>
      </c>
      <c r="K614" s="8" t="s">
        <v>814</v>
      </c>
    </row>
    <row r="615" spans="1:11" x14ac:dyDescent="0.35">
      <c r="A615" s="8" t="s">
        <v>800</v>
      </c>
      <c r="B615" s="8" t="s">
        <v>475</v>
      </c>
      <c r="C615" s="9">
        <v>55.861293000000003</v>
      </c>
      <c r="D615" s="9">
        <v>-4.300611</v>
      </c>
      <c r="E615" s="8">
        <v>1906</v>
      </c>
      <c r="F615" s="8">
        <v>1966</v>
      </c>
      <c r="G615" s="9">
        <f t="shared" si="9"/>
        <v>55.8</v>
      </c>
      <c r="H615" s="9" t="s">
        <v>782</v>
      </c>
      <c r="I615" s="9">
        <v>5.2</v>
      </c>
      <c r="J615" s="8" t="s">
        <v>811</v>
      </c>
      <c r="K615" s="8" t="s">
        <v>814</v>
      </c>
    </row>
    <row r="616" spans="1:11" x14ac:dyDescent="0.35">
      <c r="A616" s="8" t="s">
        <v>801</v>
      </c>
      <c r="B616" s="8" t="s">
        <v>475</v>
      </c>
      <c r="C616" s="9">
        <v>55.864634000000002</v>
      </c>
      <c r="D616" s="9">
        <v>-4.3073589999999999</v>
      </c>
      <c r="E616" s="8">
        <v>1903</v>
      </c>
      <c r="F616" s="8">
        <v>1906</v>
      </c>
      <c r="G616" s="9">
        <f t="shared" si="9"/>
        <v>4</v>
      </c>
      <c r="H616" s="9" t="s">
        <v>782</v>
      </c>
      <c r="I616" s="9">
        <v>0</v>
      </c>
      <c r="J616" s="8" t="s">
        <v>811</v>
      </c>
      <c r="K616" s="8" t="s">
        <v>814</v>
      </c>
    </row>
    <row r="617" spans="1:11" x14ac:dyDescent="0.35">
      <c r="A617" s="8" t="s">
        <v>802</v>
      </c>
      <c r="B617" s="8" t="s">
        <v>475</v>
      </c>
      <c r="C617" s="9">
        <v>55.885345999999998</v>
      </c>
      <c r="D617" s="9">
        <v>-4.3826219999999996</v>
      </c>
      <c r="E617" s="8">
        <v>1891</v>
      </c>
      <c r="F617" s="8">
        <v>1910</v>
      </c>
      <c r="G617" s="9">
        <f t="shared" si="9"/>
        <v>13</v>
      </c>
      <c r="H617" s="9" t="s">
        <v>782</v>
      </c>
      <c r="I617" s="9">
        <v>7</v>
      </c>
      <c r="J617" s="8" t="s">
        <v>811</v>
      </c>
      <c r="K617" s="8" t="s">
        <v>814</v>
      </c>
    </row>
    <row r="618" spans="1:11" x14ac:dyDescent="0.35">
      <c r="A618" s="8" t="s">
        <v>803</v>
      </c>
      <c r="B618" s="8" t="s">
        <v>475</v>
      </c>
      <c r="C618" s="9">
        <v>55.907170000000001</v>
      </c>
      <c r="D618" s="9">
        <v>-4.4400430000000002</v>
      </c>
      <c r="E618" s="8">
        <v>1899</v>
      </c>
      <c r="F618" s="8">
        <v>1907</v>
      </c>
      <c r="G618" s="9">
        <f t="shared" si="9"/>
        <v>9</v>
      </c>
      <c r="H618" s="9" t="s">
        <v>782</v>
      </c>
      <c r="I618" s="9">
        <v>0</v>
      </c>
      <c r="J618" s="8" t="s">
        <v>811</v>
      </c>
      <c r="K618" s="8" t="s">
        <v>814</v>
      </c>
    </row>
    <row r="619" spans="1:11" x14ac:dyDescent="0.35">
      <c r="A619" s="8" t="s">
        <v>804</v>
      </c>
      <c r="B619" s="8" t="s">
        <v>475</v>
      </c>
      <c r="C619" s="9">
        <v>55.943607999999998</v>
      </c>
      <c r="D619" s="9">
        <v>-4.7171469999999998</v>
      </c>
      <c r="E619" s="8">
        <v>1906</v>
      </c>
      <c r="F619" s="8">
        <v>1921</v>
      </c>
      <c r="G619" s="9">
        <f t="shared" si="9"/>
        <v>16</v>
      </c>
      <c r="H619" s="9" t="s">
        <v>782</v>
      </c>
      <c r="I619" s="9">
        <v>0</v>
      </c>
      <c r="J619" s="8" t="s">
        <v>811</v>
      </c>
      <c r="K619" s="8" t="s">
        <v>814</v>
      </c>
    </row>
    <row r="620" spans="1:11" x14ac:dyDescent="0.35">
      <c r="A620" s="8" t="s">
        <v>795</v>
      </c>
      <c r="B620" s="8" t="s">
        <v>475</v>
      </c>
      <c r="C620" s="9">
        <v>55.893051999999997</v>
      </c>
      <c r="D620" s="9">
        <v>-4.4018449999999998</v>
      </c>
      <c r="E620" s="8">
        <v>1895</v>
      </c>
      <c r="F620" s="8">
        <v>1982</v>
      </c>
      <c r="G620" s="9">
        <f t="shared" si="9"/>
        <v>54.4</v>
      </c>
      <c r="H620" s="9" t="s">
        <v>782</v>
      </c>
      <c r="I620" s="9">
        <v>33.6</v>
      </c>
      <c r="J620" s="8" t="s">
        <v>810</v>
      </c>
      <c r="K620" s="8" t="s">
        <v>814</v>
      </c>
    </row>
    <row r="621" spans="1:11" x14ac:dyDescent="0.35">
      <c r="A621" s="8" t="s">
        <v>800</v>
      </c>
      <c r="B621" s="8" t="s">
        <v>475</v>
      </c>
      <c r="C621" s="9">
        <v>55.861293000000003</v>
      </c>
      <c r="D621" s="9">
        <v>-4.300611</v>
      </c>
      <c r="E621" s="8">
        <v>1906</v>
      </c>
      <c r="F621" s="8">
        <v>1966</v>
      </c>
      <c r="G621" s="9">
        <f t="shared" si="9"/>
        <v>56.2</v>
      </c>
      <c r="H621" s="9" t="s">
        <v>782</v>
      </c>
      <c r="I621" s="9">
        <v>4.8</v>
      </c>
      <c r="J621" s="8" t="s">
        <v>810</v>
      </c>
      <c r="K621" s="8" t="s">
        <v>814</v>
      </c>
    </row>
    <row r="622" spans="1:11" x14ac:dyDescent="0.35">
      <c r="A622" s="8" t="s">
        <v>801</v>
      </c>
      <c r="B622" s="8" t="s">
        <v>475</v>
      </c>
      <c r="C622" s="9">
        <v>55.864634000000002</v>
      </c>
      <c r="D622" s="9">
        <v>-4.3073589999999999</v>
      </c>
      <c r="E622" s="8">
        <v>1895</v>
      </c>
      <c r="F622" s="8">
        <v>1906</v>
      </c>
      <c r="G622" s="9">
        <f t="shared" si="9"/>
        <v>7</v>
      </c>
      <c r="H622" s="9" t="s">
        <v>782</v>
      </c>
      <c r="I622" s="9">
        <v>5</v>
      </c>
      <c r="J622" s="8" t="s">
        <v>810</v>
      </c>
      <c r="K622" s="8" t="s">
        <v>814</v>
      </c>
    </row>
    <row r="623" spans="1:11" x14ac:dyDescent="0.35">
      <c r="A623" s="8" t="s">
        <v>797</v>
      </c>
      <c r="B623" s="8" t="s">
        <v>475</v>
      </c>
      <c r="C623" s="9">
        <v>55.893051999999997</v>
      </c>
      <c r="D623" s="9">
        <v>-4.4018449999999998</v>
      </c>
      <c r="E623" s="8">
        <v>1859</v>
      </c>
      <c r="F623" s="8">
        <v>1982</v>
      </c>
      <c r="G623" s="9">
        <f t="shared" si="9"/>
        <v>31.799999999999997</v>
      </c>
      <c r="H623" s="9" t="s">
        <v>782</v>
      </c>
      <c r="I623" s="9">
        <v>92.2</v>
      </c>
      <c r="J623" s="8" t="s">
        <v>810</v>
      </c>
      <c r="K623" s="8" t="s">
        <v>814</v>
      </c>
    </row>
    <row r="624" spans="1:11" x14ac:dyDescent="0.35">
      <c r="A624" s="8" t="s">
        <v>803</v>
      </c>
      <c r="B624" s="8" t="s">
        <v>475</v>
      </c>
      <c r="C624" s="9">
        <v>55.907170000000001</v>
      </c>
      <c r="D624" s="9">
        <v>-4.4400430000000002</v>
      </c>
      <c r="E624" s="8">
        <v>1866</v>
      </c>
      <c r="F624" s="8">
        <v>1906</v>
      </c>
      <c r="G624" s="9">
        <f t="shared" si="9"/>
        <v>10</v>
      </c>
      <c r="H624" s="9" t="s">
        <v>782</v>
      </c>
      <c r="I624" s="9">
        <v>31</v>
      </c>
      <c r="J624" s="8" t="s">
        <v>810</v>
      </c>
      <c r="K624" s="8" t="s">
        <v>814</v>
      </c>
    </row>
    <row r="625" spans="1:11" x14ac:dyDescent="0.35">
      <c r="A625" s="8" t="s">
        <v>796</v>
      </c>
      <c r="B625" s="8" t="s">
        <v>475</v>
      </c>
      <c r="C625" s="9">
        <v>55.929366000000002</v>
      </c>
      <c r="D625" s="9">
        <v>-4.4836320000000001</v>
      </c>
      <c r="E625" s="8">
        <v>1895</v>
      </c>
      <c r="F625" s="8">
        <v>1971</v>
      </c>
      <c r="G625" s="9">
        <f t="shared" si="9"/>
        <v>63</v>
      </c>
      <c r="H625" s="9" t="s">
        <v>782</v>
      </c>
      <c r="I625" s="9">
        <v>14</v>
      </c>
      <c r="J625" s="8" t="s">
        <v>810</v>
      </c>
      <c r="K625" s="8" t="s">
        <v>814</v>
      </c>
    </row>
    <row r="626" spans="1:11" x14ac:dyDescent="0.35">
      <c r="A626" s="8" t="s">
        <v>805</v>
      </c>
      <c r="B626" s="8" t="s">
        <v>475</v>
      </c>
      <c r="C626" s="9">
        <v>55.933619999999998</v>
      </c>
      <c r="D626" s="9">
        <v>-4.5358299999999998</v>
      </c>
      <c r="E626" s="8">
        <v>1859</v>
      </c>
      <c r="F626" s="8">
        <v>1881</v>
      </c>
      <c r="G626" s="9">
        <f t="shared" si="9"/>
        <v>20</v>
      </c>
      <c r="H626" s="9" t="s">
        <v>782</v>
      </c>
      <c r="I626" s="9">
        <v>3</v>
      </c>
      <c r="J626" s="8" t="s">
        <v>810</v>
      </c>
      <c r="K626" s="8" t="s">
        <v>814</v>
      </c>
    </row>
    <row r="627" spans="1:11" x14ac:dyDescent="0.35">
      <c r="A627" s="8" t="s">
        <v>806</v>
      </c>
      <c r="B627" s="8" t="s">
        <v>475</v>
      </c>
      <c r="C627" s="9">
        <v>55.946007999999999</v>
      </c>
      <c r="D627" s="9">
        <v>-4.6103949999999996</v>
      </c>
      <c r="E627" s="8">
        <v>1859</v>
      </c>
      <c r="F627" s="8">
        <v>1881</v>
      </c>
      <c r="G627" s="9">
        <f>(1+(F627-E627))-I627</f>
        <v>21</v>
      </c>
      <c r="H627" s="9" t="s">
        <v>782</v>
      </c>
      <c r="I627" s="9">
        <v>2</v>
      </c>
      <c r="J627" s="8" t="s">
        <v>810</v>
      </c>
      <c r="K627" s="8" t="s">
        <v>814</v>
      </c>
    </row>
    <row r="628" spans="1:11" x14ac:dyDescent="0.35">
      <c r="A628" s="8" t="s">
        <v>807</v>
      </c>
      <c r="B628" s="8" t="s">
        <v>475</v>
      </c>
      <c r="C628" s="9">
        <v>55.960340000000002</v>
      </c>
      <c r="D628" s="9">
        <v>-4.653289</v>
      </c>
      <c r="E628" s="8">
        <v>1859</v>
      </c>
      <c r="F628" s="8">
        <v>1881</v>
      </c>
      <c r="G628" s="9">
        <f t="shared" si="9"/>
        <v>21</v>
      </c>
      <c r="H628" s="9" t="s">
        <v>782</v>
      </c>
      <c r="I628" s="9">
        <v>2</v>
      </c>
      <c r="J628" s="8" t="s">
        <v>810</v>
      </c>
      <c r="K628" s="8" t="s">
        <v>814</v>
      </c>
    </row>
    <row r="629" spans="1:11" x14ac:dyDescent="0.35">
      <c r="A629" s="8" t="s">
        <v>804</v>
      </c>
      <c r="B629" s="8" t="s">
        <v>475</v>
      </c>
      <c r="C629" s="9">
        <v>55.943607999999998</v>
      </c>
      <c r="D629" s="9">
        <v>-4.7171469999999998</v>
      </c>
      <c r="E629" s="8">
        <v>1908</v>
      </c>
      <c r="F629" s="8">
        <v>1980</v>
      </c>
      <c r="G629" s="9">
        <f t="shared" si="9"/>
        <v>15</v>
      </c>
      <c r="H629" s="9" t="s">
        <v>782</v>
      </c>
      <c r="I629" s="9">
        <v>58</v>
      </c>
      <c r="J629" s="8" t="s">
        <v>810</v>
      </c>
      <c r="K629" s="8" t="s">
        <v>814</v>
      </c>
    </row>
    <row r="630" spans="1:11" x14ac:dyDescent="0.35">
      <c r="A630" s="8" t="s">
        <v>808</v>
      </c>
      <c r="B630" s="8" t="s">
        <v>475</v>
      </c>
      <c r="C630" s="9">
        <v>55.937263000000002</v>
      </c>
      <c r="D630" s="9">
        <v>-4.691141</v>
      </c>
      <c r="E630" s="8">
        <v>1895</v>
      </c>
      <c r="F630" s="8">
        <v>1906</v>
      </c>
      <c r="G630" s="9">
        <f t="shared" si="9"/>
        <v>6</v>
      </c>
      <c r="H630" s="9" t="s">
        <v>782</v>
      </c>
      <c r="I630" s="9">
        <v>6</v>
      </c>
      <c r="J630" s="8" t="s">
        <v>810</v>
      </c>
      <c r="K630" s="8" t="s">
        <v>814</v>
      </c>
    </row>
    <row r="631" spans="1:11" x14ac:dyDescent="0.35">
      <c r="A631" s="8" t="s">
        <v>798</v>
      </c>
      <c r="B631" s="8" t="s">
        <v>475</v>
      </c>
      <c r="C631" s="9">
        <v>55.961213000000001</v>
      </c>
      <c r="D631" s="9">
        <v>-4.8149480000000002</v>
      </c>
      <c r="E631" s="8">
        <v>1922</v>
      </c>
      <c r="F631" s="8">
        <v>1974</v>
      </c>
      <c r="G631" s="9">
        <f t="shared" si="9"/>
        <v>53</v>
      </c>
      <c r="H631" s="9" t="s">
        <v>782</v>
      </c>
      <c r="I631" s="9">
        <v>0</v>
      </c>
      <c r="J631" s="8" t="s">
        <v>810</v>
      </c>
      <c r="K631" s="8" t="s">
        <v>814</v>
      </c>
    </row>
    <row r="632" spans="1:11" x14ac:dyDescent="0.35">
      <c r="A632" s="8" t="s">
        <v>809</v>
      </c>
      <c r="B632" s="8" t="s">
        <v>475</v>
      </c>
      <c r="C632" s="9" t="s">
        <v>782</v>
      </c>
      <c r="D632" s="9" t="s">
        <v>782</v>
      </c>
      <c r="E632" s="8">
        <v>1859</v>
      </c>
      <c r="F632" s="8">
        <v>1878</v>
      </c>
      <c r="G632" s="9">
        <f>(1+(F632-E632))-I632</f>
        <v>19</v>
      </c>
      <c r="H632" s="9" t="s">
        <v>782</v>
      </c>
      <c r="I632" s="9">
        <v>1</v>
      </c>
      <c r="J632" s="8" t="s">
        <v>810</v>
      </c>
      <c r="K632" s="8" t="s">
        <v>814</v>
      </c>
    </row>
  </sheetData>
  <phoneticPr fontId="7" type="noConversion"/>
  <hyperlinks>
    <hyperlink ref="K20" r:id="rId1" xr:uid="{BE1541E5-F5A8-4DDB-9F12-46E501D4EEB8}"/>
    <hyperlink ref="K592" r:id="rId2" xr:uid="{40D10E1B-9A09-4C96-9C56-A8C38699ECB3}"/>
    <hyperlink ref="K589" r:id="rId3" xr:uid="{8615D15B-FAB6-45BF-AE1C-28B7C1EA95D4}"/>
    <hyperlink ref="K588" r:id="rId4" xr:uid="{EC4D28FA-D5C5-4E01-9A92-E737E861041B}"/>
    <hyperlink ref="K366" r:id="rId5" xr:uid="{1C3CC975-92EA-4AB5-B325-DD6629C514F0}"/>
    <hyperlink ref="K490" r:id="rId6" xr:uid="{ECCB379D-0D94-42B4-8085-9B81B04EC4F2}"/>
    <hyperlink ref="K2" r:id="rId7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546A7EB8-AFEA-46A1-A1D4-BEE97A153163}"/>
    <hyperlink ref="K22" r:id="rId8" xr:uid="{7BE62E52-09B0-4889-BD7C-F275941E8867}"/>
    <hyperlink ref="K489" r:id="rId9" location="f0010" xr:uid="{D925F3F2-34B2-43E2-A0B6-61698BF4D763}"/>
    <hyperlink ref="K21" r:id="rId10" location="sec2" xr:uid="{0511BE88-72AA-4D6E-A0DB-6061693F2244}"/>
    <hyperlink ref="K602" r:id="rId11" xr:uid="{97AB20A6-1FE9-4F31-BFD1-22128E81DA94}"/>
    <hyperlink ref="K3" r:id="rId12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D5752991-6215-4A50-AECE-7B861E8A0D54}"/>
    <hyperlink ref="K4" r:id="rId13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9DB79C9C-BF65-4B1E-97F3-B0FB9D39CA4E}"/>
    <hyperlink ref="K5" r:id="rId14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C4CC3CB0-60FB-4C25-87D4-DF7ECCCF3322}"/>
    <hyperlink ref="K6" r:id="rId15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2AC65464-BC68-4728-BBD6-D83F853B701D}"/>
    <hyperlink ref="K7" r:id="rId16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0DFD830A-DA09-403E-944C-CEAC84FAECD0}"/>
    <hyperlink ref="K8" r:id="rId17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4FCAB021-BE7C-44D5-9CF1-DC783B43903C}"/>
    <hyperlink ref="K9" r:id="rId18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E5795224-D228-4B33-95C8-2B990A458590}"/>
    <hyperlink ref="K10" r:id="rId19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8F5E3BC0-179A-497B-AD08-BB78F132F047}"/>
    <hyperlink ref="K11" r:id="rId20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D18C0302-5449-4AB6-BE80-99BEB7BC6F23}"/>
    <hyperlink ref="K12" r:id="rId21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988CF681-D8B3-4548-957B-D0A5BD162E2F}"/>
    <hyperlink ref="K13" r:id="rId22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B9B65E10-E8EB-4F5C-95CA-5466D20C2839}"/>
    <hyperlink ref="K14" r:id="rId23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0416F228-4256-4D7C-87B6-29A8ED955DA8}"/>
    <hyperlink ref="K15" r:id="rId24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D90BA6E0-6BE7-4A67-9825-7029C56BEFE9}"/>
    <hyperlink ref="K16" r:id="rId25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4B5298A2-F73F-42C0-9874-D843A4077058}"/>
    <hyperlink ref="K17" r:id="rId26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48BE4CB9-098D-4742-82A7-B25B7081BA4D}"/>
    <hyperlink ref="K18" r:id="rId27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2FE9CC81-40EA-4913-BCED-ED0D9188164C}"/>
    <hyperlink ref="K19" r:id="rId28" location="v=onepage&amp;q&amp;f=false" display="https://books.google.co.uk/books?hl=en&amp;lr=&amp;id=3IY_AAAAcAAJ&amp;oi=fnd&amp;pg=PA1&amp;dq=Airy,+G.+B.,+1845.+On+the+laws+of+the+tides+on+the+coasts+of+Ireland,+as+inferred+from+an+extensive+series+of++observation&amp;ots=MzTk0tsKU6&amp;sig=pxngOFTngG-nZJlvx3WtW7G_29I#v=onepage&amp;q&amp;f=false" xr:uid="{878EC319-25FF-4465-B1BA-5F2BA3D05B57}"/>
    <hyperlink ref="K23" r:id="rId29" xr:uid="{1A6B2222-328F-4485-9D18-1075F9DA4205}"/>
    <hyperlink ref="K24" r:id="rId30" xr:uid="{615DAEAF-7B13-42B6-BF4D-7507CF09AD61}"/>
    <hyperlink ref="K26" r:id="rId31" xr:uid="{BFCD8E25-A8BC-43CC-8839-430FD3D717A4}"/>
    <hyperlink ref="K28" r:id="rId32" xr:uid="{8A0B4CB9-4712-4B1F-A620-848EBC78AC16}"/>
    <hyperlink ref="K30" r:id="rId33" xr:uid="{AA7FFB04-5CCD-4D90-B017-2A3CB47924D8}"/>
    <hyperlink ref="K32" r:id="rId34" xr:uid="{AEF36029-9A8F-4051-82B8-46B4F3AC44EE}"/>
    <hyperlink ref="K34" r:id="rId35" xr:uid="{8B7D84CB-E539-4C5A-8A87-CE8191654385}"/>
    <hyperlink ref="K36" r:id="rId36" xr:uid="{283048B9-2F49-4B42-97B2-8E8D510EB3E0}"/>
    <hyperlink ref="K38" r:id="rId37" xr:uid="{193854C1-650E-4CAB-8AA8-E01055FC5AB9}"/>
    <hyperlink ref="K40" r:id="rId38" xr:uid="{6E4F935B-7F59-4CC3-A0A8-E9668F997550}"/>
    <hyperlink ref="K42" r:id="rId39" xr:uid="{526EB9B7-407E-4A7E-BC86-147B19295AAE}"/>
    <hyperlink ref="K44" r:id="rId40" xr:uid="{EFFDB0ED-6FDE-4963-BE0C-4CC07DD3D6C8}"/>
    <hyperlink ref="K46" r:id="rId41" xr:uid="{C36E9ED7-6C45-4102-8C11-6D06CFD58536}"/>
    <hyperlink ref="K48" r:id="rId42" xr:uid="{7D83ACE3-E509-422E-B260-D2E9C3835A29}"/>
    <hyperlink ref="K50" r:id="rId43" xr:uid="{DA6D1B7C-B216-4650-B14A-3CC15D424DCA}"/>
    <hyperlink ref="K52" r:id="rId44" xr:uid="{A45F2D94-1914-4D8C-9CE6-191D0A8221AA}"/>
    <hyperlink ref="K54" r:id="rId45" xr:uid="{CE487588-180B-469E-87DD-27A27A04731D}"/>
    <hyperlink ref="K56" r:id="rId46" xr:uid="{CEF679E7-7733-4273-9FAB-4CD77B8E23F0}"/>
    <hyperlink ref="K58" r:id="rId47" xr:uid="{E1DF7CFB-EB6C-4A12-842C-F324F5C3D1AB}"/>
    <hyperlink ref="K60" r:id="rId48" xr:uid="{93A960AD-0121-4EB0-86B3-F785BC42E5AF}"/>
    <hyperlink ref="K62" r:id="rId49" xr:uid="{6F7A06A0-36BF-43D5-8708-6B6B38937696}"/>
    <hyperlink ref="K64" r:id="rId50" xr:uid="{9856F630-FA23-4C9A-8DB1-987FA9D40F2C}"/>
    <hyperlink ref="K66" r:id="rId51" xr:uid="{30E309E9-64F4-4A0F-B45E-7DE49CEAAD93}"/>
    <hyperlink ref="K68" r:id="rId52" xr:uid="{11AB59A5-912D-497A-98BC-0D56902BD3B4}"/>
    <hyperlink ref="K70" r:id="rId53" xr:uid="{540BD04A-43F4-4B82-98C1-A6AD84F7AE64}"/>
    <hyperlink ref="K72" r:id="rId54" xr:uid="{025366DD-613D-4E2E-8D3D-5D87B3418A89}"/>
    <hyperlink ref="K74" r:id="rId55" xr:uid="{5936BD23-2FC1-4E3B-864A-FFA281048806}"/>
    <hyperlink ref="K76" r:id="rId56" xr:uid="{669FF8C0-153D-4084-8F47-4ADE46106263}"/>
    <hyperlink ref="K78" r:id="rId57" xr:uid="{4EFA7086-AADD-419A-8C8F-33D56A163BB5}"/>
    <hyperlink ref="K80" r:id="rId58" xr:uid="{F8B1A633-8AA5-4E47-B6F8-AFA1753D0B71}"/>
    <hyperlink ref="K82" r:id="rId59" xr:uid="{A6BD1016-04DA-4678-BEDD-3AED96280F74}"/>
    <hyperlink ref="K84" r:id="rId60" xr:uid="{FF0FEF75-5636-4B1C-BA71-ADA657167CE5}"/>
    <hyperlink ref="K86" r:id="rId61" xr:uid="{C5A0F8E2-E659-4FA7-99A9-C8C670D6BFF4}"/>
    <hyperlink ref="K88" r:id="rId62" xr:uid="{66CA72AF-D27C-41A9-850F-11790C7D5D86}"/>
    <hyperlink ref="K90" r:id="rId63" xr:uid="{61EBAC3A-038D-4CC5-BDBB-D6B9FC426C02}"/>
    <hyperlink ref="K92" r:id="rId64" xr:uid="{B80C039C-0C75-46B1-97DC-4893E031AA38}"/>
    <hyperlink ref="K94" r:id="rId65" xr:uid="{B30776FB-B97D-4E40-840A-5411D88D298D}"/>
    <hyperlink ref="K96" r:id="rId66" xr:uid="{0AA7CC95-488D-4E39-9A55-D0778961AD6C}"/>
    <hyperlink ref="K98" r:id="rId67" xr:uid="{0F29A1BC-AD54-4F25-8BE8-3B38A4D9C048}"/>
    <hyperlink ref="K100" r:id="rId68" xr:uid="{3FE1BA4C-7769-470E-89EC-E5FFC01BE661}"/>
    <hyperlink ref="K102" r:id="rId69" xr:uid="{58EFC063-6E01-4C1E-BCB2-2D2866C36BE4}"/>
    <hyperlink ref="K104" r:id="rId70" xr:uid="{40004A25-9122-45B5-97CC-AB90E383A832}"/>
    <hyperlink ref="K106" r:id="rId71" xr:uid="{7A42CE9C-692E-4E89-82D6-278489A7637A}"/>
    <hyperlink ref="K108" r:id="rId72" xr:uid="{AF70D8F8-2DC4-42AF-833D-96433212D589}"/>
    <hyperlink ref="K110" r:id="rId73" xr:uid="{7519BE30-E3A9-4035-AF70-72A2F97BDC5E}"/>
    <hyperlink ref="K112" r:id="rId74" xr:uid="{9038E8BE-02DC-43F3-B570-657FAA8454CA}"/>
    <hyperlink ref="K114" r:id="rId75" xr:uid="{48C45B71-6CA6-4FA6-A688-DE519018F0AB}"/>
    <hyperlink ref="K116" r:id="rId76" xr:uid="{AFBBA211-C466-4DD6-9D4C-6205B7FD5D9C}"/>
    <hyperlink ref="K118" r:id="rId77" xr:uid="{704E2112-5CC2-496E-A339-05E9741A135B}"/>
    <hyperlink ref="K120" r:id="rId78" xr:uid="{C194702D-9D54-4DDC-8FAC-31B64156FC04}"/>
    <hyperlink ref="K122" r:id="rId79" xr:uid="{A8CF7677-CDE5-438D-A5C9-41F42527D5B2}"/>
    <hyperlink ref="K124" r:id="rId80" xr:uid="{6C904E89-34BF-40B1-8EF6-BE1C258E4AE2}"/>
    <hyperlink ref="K126" r:id="rId81" xr:uid="{C4225407-2295-4AC4-A1EA-4C3455071BAB}"/>
    <hyperlink ref="K128" r:id="rId82" xr:uid="{B8894F9A-D8D2-4814-B6E0-436721F8836B}"/>
    <hyperlink ref="K130" r:id="rId83" xr:uid="{3CD3728E-76AF-46F8-9042-86A104BE671F}"/>
    <hyperlink ref="K132" r:id="rId84" xr:uid="{5EEAEBFE-99C7-42B7-9640-7C974CCDFF18}"/>
    <hyperlink ref="K134" r:id="rId85" xr:uid="{0F3108D9-57AF-4987-8763-60CCA10E5564}"/>
    <hyperlink ref="K136" r:id="rId86" xr:uid="{A4764616-6FD7-4BDB-94AA-389FC8BC7CCD}"/>
    <hyperlink ref="K138" r:id="rId87" xr:uid="{793EDEAD-2DE4-4B31-8613-5A2013B9B87F}"/>
    <hyperlink ref="K140" r:id="rId88" xr:uid="{2E4E3D0F-41BB-4FFA-BC91-C761F9244286}"/>
    <hyperlink ref="K142" r:id="rId89" xr:uid="{0AD3EBF1-7911-4142-8DF5-72960FA150CC}"/>
    <hyperlink ref="K144" r:id="rId90" xr:uid="{B5606469-3189-4B32-9FE5-21A48B229CBB}"/>
    <hyperlink ref="K146" r:id="rId91" xr:uid="{48EC41A9-6C54-4629-BFD4-A02E924B7E60}"/>
    <hyperlink ref="K148" r:id="rId92" xr:uid="{B8C657DF-60F7-43A1-A322-C6F226C3E60B}"/>
    <hyperlink ref="K150" r:id="rId93" xr:uid="{8C1A64C8-7664-4FD0-9498-43033E3D6BE2}"/>
    <hyperlink ref="K152" r:id="rId94" xr:uid="{B948B635-02D5-487E-81B7-B72C32F1C14A}"/>
    <hyperlink ref="K154" r:id="rId95" xr:uid="{65733092-32F2-4708-A43D-533DD13E23C9}"/>
    <hyperlink ref="K156" r:id="rId96" xr:uid="{AACE5933-FDA5-4E2E-B8D9-5CD943C8FA00}"/>
    <hyperlink ref="K158" r:id="rId97" xr:uid="{99B0C994-6965-4B8C-A13C-603BB01D5AC0}"/>
    <hyperlink ref="K160" r:id="rId98" xr:uid="{E38FEAF1-34EB-4960-84FD-FBC5067FBBEE}"/>
    <hyperlink ref="K162" r:id="rId99" xr:uid="{A1A919BF-9285-4056-8BE3-7BD6EAC9F586}"/>
    <hyperlink ref="K164" r:id="rId100" xr:uid="{FCE98E90-3255-4D86-809E-DEB15FEDDD11}"/>
    <hyperlink ref="K166" r:id="rId101" xr:uid="{C2BAE270-CAC9-41C7-9948-D57351B90F78}"/>
    <hyperlink ref="K168" r:id="rId102" xr:uid="{288DE1DC-D4E7-4873-84B6-CF3FE9976BA1}"/>
    <hyperlink ref="K170" r:id="rId103" xr:uid="{DC39E235-524B-4F05-B504-F04B35FC6736}"/>
    <hyperlink ref="K172" r:id="rId104" xr:uid="{43FC0C72-6C12-4835-9E2B-E58BFBE2F4DC}"/>
    <hyperlink ref="K174" r:id="rId105" xr:uid="{71A3D992-96FA-40B7-9C58-2CE148C03D14}"/>
    <hyperlink ref="K176" r:id="rId106" xr:uid="{14434C1D-442C-452B-BD23-CCD7475E053D}"/>
    <hyperlink ref="K178" r:id="rId107" xr:uid="{DD4219A9-1CB1-478C-957E-28DDA8190258}"/>
    <hyperlink ref="K180" r:id="rId108" xr:uid="{7727D593-C571-429A-A8DE-94D2B7B6C696}"/>
    <hyperlink ref="K182" r:id="rId109" xr:uid="{2E6128DB-C9A7-419C-B251-1D5E807AE1BF}"/>
    <hyperlink ref="K184" r:id="rId110" xr:uid="{A3090C0A-A637-4F1B-8CA1-697881934162}"/>
    <hyperlink ref="K186" r:id="rId111" xr:uid="{F2E039EE-C39F-4F80-A10E-736DBE37756B}"/>
    <hyperlink ref="K188" r:id="rId112" xr:uid="{F9CE216B-5E86-4867-88A2-5DCB9BAB350A}"/>
    <hyperlink ref="K190" r:id="rId113" xr:uid="{59D79BE2-76DE-45B2-BE00-E77F85241CB5}"/>
    <hyperlink ref="K192" r:id="rId114" xr:uid="{86366514-1EE4-4111-AC20-7CE86A620931}"/>
    <hyperlink ref="K194" r:id="rId115" xr:uid="{F6CA4F42-B714-4ABC-8532-F7B297EE99D1}"/>
    <hyperlink ref="K196" r:id="rId116" xr:uid="{24A7D5DE-C324-4CE0-8E0B-11FE57F48FAA}"/>
    <hyperlink ref="K198" r:id="rId117" xr:uid="{81CEB3A1-1B60-4338-9531-F349A5F2A4AF}"/>
    <hyperlink ref="K200" r:id="rId118" xr:uid="{C8D9D594-848D-4D77-8715-53AE49CBCA30}"/>
    <hyperlink ref="K202" r:id="rId119" xr:uid="{BF0590C2-03A6-4A72-8571-B43052C9BBEC}"/>
    <hyperlink ref="K204" r:id="rId120" xr:uid="{8B0CB743-DAFC-4E6D-ABBB-7701A21E83BA}"/>
    <hyperlink ref="K206" r:id="rId121" xr:uid="{CBF65922-EE83-4EE9-B50A-47E664FF3518}"/>
    <hyperlink ref="K208" r:id="rId122" xr:uid="{AD5E7088-A8F9-43B5-A180-6BCAD279CCF8}"/>
    <hyperlink ref="K210" r:id="rId123" xr:uid="{743508E2-3B58-4F9C-99F1-EDA41587C1A1}"/>
    <hyperlink ref="K212" r:id="rId124" xr:uid="{BA78E257-A6AC-4FC9-A9CA-CDD50550230A}"/>
    <hyperlink ref="K214" r:id="rId125" xr:uid="{7B51C6BC-E7D5-4AED-ACB0-235E1EFBDE26}"/>
    <hyperlink ref="K216" r:id="rId126" xr:uid="{948E756B-18C7-463F-8D5E-82BC49F87973}"/>
    <hyperlink ref="K218" r:id="rId127" xr:uid="{E5634805-5AFE-49BF-A70A-A8952EF9DB15}"/>
    <hyperlink ref="K220" r:id="rId128" xr:uid="{20AEED3E-BE32-4881-8118-F7388F48F5EC}"/>
    <hyperlink ref="K222" r:id="rId129" xr:uid="{ECF91F89-992B-4308-8877-36D7AA44581A}"/>
    <hyperlink ref="K224" r:id="rId130" xr:uid="{830BBD6E-6962-45B3-9A68-B39A6EBE2EEE}"/>
    <hyperlink ref="K226" r:id="rId131" xr:uid="{8D53FC21-63A6-4BC3-83DD-683A2498E036}"/>
    <hyperlink ref="K228" r:id="rId132" xr:uid="{B0E2DF82-2482-4C15-91D6-307526610F72}"/>
    <hyperlink ref="K230" r:id="rId133" xr:uid="{8E3FD943-1D2E-49D0-B485-E1425F1110AE}"/>
    <hyperlink ref="K232" r:id="rId134" xr:uid="{EA094EE4-98A5-48B9-93FA-814D3E284D63}"/>
    <hyperlink ref="K234" r:id="rId135" xr:uid="{A881A50A-A212-4301-8E7E-A386B260EC33}"/>
    <hyperlink ref="K236" r:id="rId136" xr:uid="{C7F96B65-1480-4041-9A1B-6C1527877DF3}"/>
    <hyperlink ref="K238" r:id="rId137" xr:uid="{CD60960A-BA6A-49F8-B637-47980D50D4FA}"/>
    <hyperlink ref="K240" r:id="rId138" xr:uid="{31AB97BC-EBA1-456C-8235-11E9FCBB8035}"/>
    <hyperlink ref="K242" r:id="rId139" xr:uid="{C05B3E3D-9A42-458F-AE83-E9A75D92D7FD}"/>
    <hyperlink ref="K244" r:id="rId140" xr:uid="{3905A096-035E-482F-8E63-77C9F1358EFF}"/>
    <hyperlink ref="K246" r:id="rId141" xr:uid="{E0C5FBD1-2AAC-4E7E-9173-EB4DC0FD4821}"/>
    <hyperlink ref="K248" r:id="rId142" xr:uid="{3CED58A7-12B5-40C6-9FE6-70C9DE7045BE}"/>
    <hyperlink ref="K250" r:id="rId143" xr:uid="{8518F675-E177-4570-B3CD-697209A83C6F}"/>
    <hyperlink ref="K252" r:id="rId144" xr:uid="{2DF053AB-0B32-42AA-96EA-48085D874FCC}"/>
    <hyperlink ref="K254" r:id="rId145" xr:uid="{6D2A810A-ED8D-4505-85BE-765C0949D364}"/>
    <hyperlink ref="K256" r:id="rId146" xr:uid="{8D4B3BAC-42A9-47A5-A838-B62EF57A14A6}"/>
    <hyperlink ref="K258" r:id="rId147" xr:uid="{9894950D-DEB3-4DDA-A9DC-44F8AD6E5810}"/>
    <hyperlink ref="K260" r:id="rId148" xr:uid="{6C23A3A0-CDE8-47C0-8AAC-1F1EF715A6BF}"/>
    <hyperlink ref="K262" r:id="rId149" xr:uid="{96DD2388-0DAB-4D77-9B4F-6C0CE7C03E67}"/>
    <hyperlink ref="K264" r:id="rId150" xr:uid="{07BCB634-583E-46A4-9774-E1F932771066}"/>
    <hyperlink ref="K266" r:id="rId151" xr:uid="{A68B792C-8024-40F9-BEC1-0115B8F8830D}"/>
    <hyperlink ref="K268" r:id="rId152" xr:uid="{EB778BBA-A00E-4D98-958E-EA6A9486E404}"/>
    <hyperlink ref="K270" r:id="rId153" xr:uid="{BE352DDB-570C-4566-B3FD-C45411ECA3B0}"/>
    <hyperlink ref="K272" r:id="rId154" xr:uid="{53DF0F7C-D2D1-4A6A-8D36-648DEEFB67F2}"/>
    <hyperlink ref="K274" r:id="rId155" xr:uid="{D56C941D-676C-439E-A901-94D9C1DF0186}"/>
    <hyperlink ref="K276" r:id="rId156" xr:uid="{15A844B9-0DD0-4AC4-8D2D-9DE45C729E26}"/>
    <hyperlink ref="K278" r:id="rId157" xr:uid="{30A9B9B2-C5C2-476C-9E92-7E77D0D31CF7}"/>
    <hyperlink ref="K280" r:id="rId158" xr:uid="{E5C9B9B9-AB6B-427B-8A0F-AB0CA80E24E0}"/>
    <hyperlink ref="K282" r:id="rId159" xr:uid="{CD2F31B2-8A29-41A1-A859-7E396EDAC2B5}"/>
    <hyperlink ref="K284" r:id="rId160" xr:uid="{55065CDB-9E9F-47C0-9570-7171CCE51F5B}"/>
    <hyperlink ref="K286" r:id="rId161" xr:uid="{DA2B65BA-2AB8-43C8-9F8C-029F58F9C635}"/>
    <hyperlink ref="K288" r:id="rId162" xr:uid="{C327D9AF-E615-4FBC-B896-95721ADA644C}"/>
    <hyperlink ref="K290" r:id="rId163" xr:uid="{C68F8C37-2C84-4F8F-8B36-6B76C07C45B4}"/>
    <hyperlink ref="K292" r:id="rId164" xr:uid="{88F01385-23E8-4DA0-B543-E7AAB208F1E3}"/>
    <hyperlink ref="K294" r:id="rId165" xr:uid="{E6C0810C-7CC1-41AC-9940-48C090D5C2B4}"/>
    <hyperlink ref="K296" r:id="rId166" xr:uid="{08F419BE-ED99-48FD-94E8-DD3A23DA8936}"/>
    <hyperlink ref="K298" r:id="rId167" xr:uid="{054D0E69-9516-40E1-99CD-1647B7A93024}"/>
    <hyperlink ref="K300" r:id="rId168" xr:uid="{CF71B936-F251-4D72-AECA-3C9393080598}"/>
    <hyperlink ref="K302" r:id="rId169" xr:uid="{D4D7C729-9B87-4BDE-BD04-302C9E7436B0}"/>
    <hyperlink ref="K304" r:id="rId170" xr:uid="{77F023F5-7467-481B-A753-79E14274A24D}"/>
    <hyperlink ref="K306" r:id="rId171" xr:uid="{18BE9C14-C54B-4973-909F-70FF6A0631D4}"/>
    <hyperlink ref="K308" r:id="rId172" xr:uid="{7B898A4B-3441-4DC7-B4C0-F90006B02BE2}"/>
    <hyperlink ref="K310" r:id="rId173" xr:uid="{1E0A58CD-D344-458C-A93F-9AFD037E5650}"/>
    <hyperlink ref="K312" r:id="rId174" xr:uid="{2B2EA318-5CF5-4BE9-B9CD-4508CCFB2DBC}"/>
    <hyperlink ref="K314" r:id="rId175" xr:uid="{CF2B54D7-C044-46E6-8D0E-3341AB6EED3A}"/>
    <hyperlink ref="K316" r:id="rId176" xr:uid="{A5A05CED-056D-4225-83AD-21753B27222D}"/>
    <hyperlink ref="K318" r:id="rId177" xr:uid="{AB695EE1-CEEF-4D9B-A75B-EBE1D64A6016}"/>
    <hyperlink ref="K320" r:id="rId178" xr:uid="{38431E72-637A-4F30-81CC-09FA11991BE9}"/>
    <hyperlink ref="K322" r:id="rId179" xr:uid="{15938047-E428-44E4-B7F8-C2550EC70D33}"/>
    <hyperlink ref="K324" r:id="rId180" xr:uid="{69CD0B40-78BD-4837-A760-1B283178379F}"/>
    <hyperlink ref="K326" r:id="rId181" xr:uid="{4D6E5B98-2F2D-4F45-9B8E-A426F177D117}"/>
    <hyperlink ref="K328" r:id="rId182" xr:uid="{7DA434CE-DCFC-4061-89FF-445D3C5DB4EA}"/>
    <hyperlink ref="K330" r:id="rId183" xr:uid="{55BB3037-67A3-4A47-8649-D91BAC83AD2B}"/>
    <hyperlink ref="K332" r:id="rId184" xr:uid="{255D2A05-C1CD-4EF3-ABB0-B03ECBEEC4C9}"/>
    <hyperlink ref="K334" r:id="rId185" xr:uid="{5CE5E828-5ECD-4FB7-8C46-D44DE980CF19}"/>
    <hyperlink ref="K336" r:id="rId186" xr:uid="{E8A9314D-5DCE-420E-AF27-0ACF69B99B22}"/>
    <hyperlink ref="K338" r:id="rId187" xr:uid="{4C0B096E-6392-47BD-8465-29CB574D30D0}"/>
    <hyperlink ref="K340" r:id="rId188" xr:uid="{0750CD1F-EDAA-4A88-BAA5-08CED5C0887F}"/>
    <hyperlink ref="K342" r:id="rId189" xr:uid="{D15849A3-1453-4201-A50F-DE74F9AA7525}"/>
    <hyperlink ref="K344" r:id="rId190" xr:uid="{DE753239-D72F-40A8-87FF-CF3971353B80}"/>
    <hyperlink ref="K346" r:id="rId191" xr:uid="{B6B20562-41FB-4B9F-858E-7F5D811E1D50}"/>
    <hyperlink ref="K348" r:id="rId192" xr:uid="{05C6899A-B1DE-40D0-A358-DD2EE01891E0}"/>
    <hyperlink ref="K350" r:id="rId193" xr:uid="{3DEED18E-53FD-414C-9270-D6B40527A5B5}"/>
    <hyperlink ref="K352" r:id="rId194" xr:uid="{390610BA-CC78-4891-BB9E-273EBC9910B6}"/>
    <hyperlink ref="K354" r:id="rId195" xr:uid="{F44A6676-CD61-4CE0-8F5E-937B601474ED}"/>
    <hyperlink ref="K356" r:id="rId196" xr:uid="{C27587C8-BF79-4097-AED1-09FCCF9850DB}"/>
    <hyperlink ref="K358" r:id="rId197" xr:uid="{F7F26D9F-A6C0-4B18-A725-AD960915E40B}"/>
    <hyperlink ref="K360" r:id="rId198" xr:uid="{C6C180FD-95CF-430C-A0B9-8DE5BA881F0C}"/>
    <hyperlink ref="K362" r:id="rId199" xr:uid="{9D860AB6-CC8D-40D4-BF5A-F897DD9405C1}"/>
    <hyperlink ref="K364" r:id="rId200" xr:uid="{B49D74D6-D51C-4C30-A582-30F9C902B2CD}"/>
    <hyperlink ref="K25" r:id="rId201" xr:uid="{A6E8B24C-843C-4EE5-86EC-B707EE109F90}"/>
    <hyperlink ref="K27" r:id="rId202" xr:uid="{03A51750-4B94-4A39-A33D-139D809FB89B}"/>
    <hyperlink ref="K29" r:id="rId203" xr:uid="{2CE47828-1790-4411-B210-59716524B995}"/>
    <hyperlink ref="K31" r:id="rId204" xr:uid="{6EBBBE8D-582F-4CA1-BDA6-B4A75702F9AE}"/>
    <hyperlink ref="K33" r:id="rId205" xr:uid="{C0415AB8-36F0-4EDA-B74C-37AF5108D1D1}"/>
    <hyperlink ref="K35" r:id="rId206" xr:uid="{48A87F66-1CDD-4926-9461-66A0C99417BB}"/>
    <hyperlink ref="K37" r:id="rId207" xr:uid="{059C5F27-40B1-4086-BF25-5FC57C309FC4}"/>
    <hyperlink ref="K39" r:id="rId208" xr:uid="{F9F8280A-A559-41C4-A98B-2DB6275C077A}"/>
    <hyperlink ref="K41" r:id="rId209" xr:uid="{0DABF508-8B20-48D6-9BB7-794A5689639C}"/>
    <hyperlink ref="K43" r:id="rId210" xr:uid="{EF0234FB-6DB9-4FCC-8098-407AC21F4BF3}"/>
    <hyperlink ref="K45" r:id="rId211" xr:uid="{8866CC33-0FA8-4998-919C-A3D485C54AB5}"/>
    <hyperlink ref="K47" r:id="rId212" xr:uid="{69742DDA-932E-4EF6-B122-F3A560D4B79E}"/>
    <hyperlink ref="K49" r:id="rId213" xr:uid="{31755B13-820C-4D49-9883-282BA2EA927A}"/>
    <hyperlink ref="K51" r:id="rId214" xr:uid="{BC80419D-C2E2-46AA-9850-C9BAB2317EE7}"/>
    <hyperlink ref="K53" r:id="rId215" xr:uid="{DFA67FFA-F219-4A21-8354-0A2E3FE98043}"/>
    <hyperlink ref="K55" r:id="rId216" xr:uid="{3D9CC491-08FB-4F60-BDF1-BA754CC0405A}"/>
    <hyperlink ref="K57" r:id="rId217" xr:uid="{7415C5AF-67EF-4B40-9CF3-06B52391A448}"/>
    <hyperlink ref="K59" r:id="rId218" xr:uid="{60483BB6-6F15-4E93-AE33-FA9F2814644D}"/>
    <hyperlink ref="K61" r:id="rId219" xr:uid="{CEE8935C-9E24-4FF9-9F81-CF39D335B96C}"/>
    <hyperlink ref="K63" r:id="rId220" xr:uid="{984521FE-31A7-4744-8810-32F89EEB47B1}"/>
    <hyperlink ref="K65" r:id="rId221" xr:uid="{A3ED8BE7-4876-43D9-85AA-F32621A1E81D}"/>
    <hyperlink ref="K67" r:id="rId222" xr:uid="{651582C3-D708-4794-AF9D-1B7BC4F52152}"/>
    <hyperlink ref="K69" r:id="rId223" xr:uid="{5C32AB41-612E-45BD-905F-0BBDF65ADBE9}"/>
    <hyperlink ref="K71" r:id="rId224" xr:uid="{7E5C77C0-E54B-47F0-9280-3AD9853E2ABD}"/>
    <hyperlink ref="K73" r:id="rId225" xr:uid="{9C559C74-19F4-4EB0-A53B-C77411190355}"/>
    <hyperlink ref="K75" r:id="rId226" xr:uid="{78A52735-5AF4-4358-AB58-3DF5C13C4807}"/>
    <hyperlink ref="K77" r:id="rId227" xr:uid="{D7195FE1-B4A3-4499-889A-AFA5C320F89F}"/>
    <hyperlink ref="K79" r:id="rId228" xr:uid="{829E1873-B7BB-4468-89F8-9F6A33051C10}"/>
    <hyperlink ref="K81" r:id="rId229" xr:uid="{4B7CBD96-4F22-4063-82D8-771F65A126B0}"/>
    <hyperlink ref="K83" r:id="rId230" xr:uid="{2EC59732-EC7F-4C57-98C8-6C9E17E9A062}"/>
    <hyperlink ref="K85" r:id="rId231" xr:uid="{A01FB6F3-AFDE-4F12-A961-6B8A852F04A7}"/>
    <hyperlink ref="K87" r:id="rId232" xr:uid="{0A6EBB2F-3EF4-4E50-9311-6201B614CF53}"/>
    <hyperlink ref="K89" r:id="rId233" xr:uid="{52EBAFE0-4CE5-432D-BFFC-5D0601F34DE2}"/>
    <hyperlink ref="K91" r:id="rId234" xr:uid="{4F43565D-3AE6-4515-9085-CF6816EA3B57}"/>
    <hyperlink ref="K93" r:id="rId235" xr:uid="{9631273D-868B-4159-9E63-2BD47106CBCB}"/>
    <hyperlink ref="K95" r:id="rId236" xr:uid="{E65A03E7-9194-48E5-8BDF-65C7E04BA1AF}"/>
    <hyperlink ref="K97" r:id="rId237" xr:uid="{A36B8701-0000-4089-97EE-F37DDBBA0370}"/>
    <hyperlink ref="K99" r:id="rId238" xr:uid="{58A8A106-A6FA-4E8F-B531-1F573904A563}"/>
    <hyperlink ref="K101" r:id="rId239" xr:uid="{3D0C3EB1-B879-4A27-A284-70C7DD81B86B}"/>
    <hyperlink ref="K103" r:id="rId240" xr:uid="{D3C7010F-3140-4F5D-A3DF-8C1B24869D24}"/>
    <hyperlink ref="K105" r:id="rId241" xr:uid="{B0F55EB2-36D7-4F51-A007-A2208E2AC75E}"/>
    <hyperlink ref="K107" r:id="rId242" xr:uid="{4D22C3CD-4CAA-435A-BBC3-8DAB5C3625A7}"/>
    <hyperlink ref="K109" r:id="rId243" xr:uid="{DF6BBF0E-5D36-4E3C-8E46-C47E6249B3AF}"/>
    <hyperlink ref="K111" r:id="rId244" xr:uid="{D2C8C32C-A247-477E-8636-AD2A779513E4}"/>
    <hyperlink ref="K113" r:id="rId245" xr:uid="{6D88DE4C-083C-446C-9282-38DE6C93797C}"/>
    <hyperlink ref="K115" r:id="rId246" xr:uid="{EBE3133C-6D8D-4974-9306-DCC3279B4871}"/>
    <hyperlink ref="K117" r:id="rId247" xr:uid="{94A10E49-1937-4E95-93FC-CD6B6B55D1CF}"/>
    <hyperlink ref="K119" r:id="rId248" xr:uid="{56BEA8F3-8563-4E99-B8E3-E925923ED7C7}"/>
    <hyperlink ref="K121" r:id="rId249" xr:uid="{A5FE9BC4-BB3D-47BD-9AC6-E37149BDB189}"/>
    <hyperlink ref="K123" r:id="rId250" xr:uid="{A5C50BF1-18C8-43B7-A57E-E78F7B0B14B4}"/>
    <hyperlink ref="K125" r:id="rId251" xr:uid="{ABC4F40F-7AC8-4B19-8319-869A54BAB301}"/>
    <hyperlink ref="K127" r:id="rId252" xr:uid="{3F8C98D3-950E-4AE9-826F-374BC1FAC081}"/>
    <hyperlink ref="K129" r:id="rId253" xr:uid="{7DEF9977-50CE-4B67-B7DA-E79492E0431F}"/>
    <hyperlink ref="K131" r:id="rId254" xr:uid="{9D0CF84C-C4F5-4614-84CA-CA693A3AD080}"/>
    <hyperlink ref="K133" r:id="rId255" xr:uid="{6F0773C4-EFA4-4879-9BF4-38E4F6314096}"/>
    <hyperlink ref="K135" r:id="rId256" xr:uid="{C5A6B9D2-B70E-4701-AD59-4A28BA95D12D}"/>
    <hyperlink ref="K137" r:id="rId257" xr:uid="{A6615A9F-5D3E-4F5F-AFD9-9A0C357A72E5}"/>
    <hyperlink ref="K139" r:id="rId258" xr:uid="{27A29A1A-B7A4-4E6F-A51D-5F79134087C5}"/>
    <hyperlink ref="K141" r:id="rId259" xr:uid="{D75C738B-7340-4C61-84D9-A6513347C08D}"/>
    <hyperlink ref="K143" r:id="rId260" xr:uid="{3890AEFD-0ED0-4592-B2BD-7FFE602D5DB9}"/>
    <hyperlink ref="K145" r:id="rId261" xr:uid="{B6424286-55A9-4897-BA77-C498056C2198}"/>
    <hyperlink ref="K147" r:id="rId262" xr:uid="{D4C52818-B883-46DB-A841-E4C5E836410B}"/>
    <hyperlink ref="K149" r:id="rId263" xr:uid="{38DAF958-5D7A-4859-B207-1A79E28ABBB7}"/>
    <hyperlink ref="K151" r:id="rId264" xr:uid="{58CE06B6-77C8-4E5E-83E8-B7B566361250}"/>
    <hyperlink ref="K153" r:id="rId265" xr:uid="{1E5BF458-A460-4361-AF3A-C74605713CC0}"/>
    <hyperlink ref="K155" r:id="rId266" xr:uid="{8401850B-01F1-453D-AD5D-35AE797D392D}"/>
    <hyperlink ref="K157" r:id="rId267" xr:uid="{8B8B97C3-26FA-4E72-AF62-8F7BEC68E9AF}"/>
    <hyperlink ref="K159" r:id="rId268" xr:uid="{9E543A4A-ADF8-4E66-9C9D-269078641F74}"/>
    <hyperlink ref="K161" r:id="rId269" xr:uid="{C2798B5A-A0F0-482F-A3C1-6799BEEF1A16}"/>
    <hyperlink ref="K163" r:id="rId270" xr:uid="{A6E8D5D2-3557-4489-93F9-2BF835B530CC}"/>
    <hyperlink ref="K165" r:id="rId271" xr:uid="{E37E3F55-C4FD-4943-8012-31152884DECB}"/>
    <hyperlink ref="K167" r:id="rId272" xr:uid="{0DB7299D-4A82-42C7-8836-3F5B316F96C0}"/>
    <hyperlink ref="K169" r:id="rId273" xr:uid="{486FEEA5-1E35-4D20-8E74-00B4D002D8A1}"/>
    <hyperlink ref="K171" r:id="rId274" xr:uid="{299FF72E-324C-4F95-9900-F1A6B1CAE043}"/>
    <hyperlink ref="K173" r:id="rId275" xr:uid="{0AC3B96F-C826-41B4-B86E-0A322C74BF50}"/>
    <hyperlink ref="K175" r:id="rId276" xr:uid="{2219D062-2E15-41C0-B618-3BAE7013D6A4}"/>
    <hyperlink ref="K177" r:id="rId277" xr:uid="{64533CE1-293F-4FFD-8B0D-34345CD82390}"/>
    <hyperlink ref="K179" r:id="rId278" xr:uid="{8D640ED6-B981-4906-A4D3-A52C388B4B0F}"/>
    <hyperlink ref="K181" r:id="rId279" xr:uid="{5F02C5D0-0E98-4E91-962B-7A5E7336ACBD}"/>
    <hyperlink ref="K183" r:id="rId280" xr:uid="{2DF65387-5D49-4A45-8DB5-B9F383AFCB6E}"/>
    <hyperlink ref="K185" r:id="rId281" xr:uid="{E86D191B-27D2-424A-A74E-5751CE725A13}"/>
    <hyperlink ref="K187" r:id="rId282" xr:uid="{DA6C8C83-5515-407C-8C28-AD5A6C5512DD}"/>
    <hyperlink ref="K189" r:id="rId283" xr:uid="{CCAD5599-1CAF-43E3-91FD-F3A918D56EA5}"/>
    <hyperlink ref="K191" r:id="rId284" xr:uid="{B1053491-C1CB-42C7-8EBC-051D117535CC}"/>
    <hyperlink ref="K193" r:id="rId285" xr:uid="{D70A344F-2812-4367-80B1-A7DC76527DE7}"/>
    <hyperlink ref="K195" r:id="rId286" xr:uid="{755F4E44-35E6-4993-94AB-CEACC52B0588}"/>
    <hyperlink ref="K197" r:id="rId287" xr:uid="{A2FFB76A-0CF5-42B2-BB2E-C0462460E1FB}"/>
    <hyperlink ref="K199" r:id="rId288" xr:uid="{38F1AA1A-33D1-4590-9CFD-DB5E210014D6}"/>
    <hyperlink ref="K201" r:id="rId289" xr:uid="{7DAC6120-8F9E-41DA-9257-46583614D866}"/>
    <hyperlink ref="K203" r:id="rId290" xr:uid="{833FE049-9686-47BF-BB07-EDACC61EA4AF}"/>
    <hyperlink ref="K205" r:id="rId291" xr:uid="{E93CA45E-471F-4346-9EC7-ABB280F578B9}"/>
    <hyperlink ref="K207" r:id="rId292" xr:uid="{7384DC62-0CCC-4360-B19C-E0C4612F6CC3}"/>
    <hyperlink ref="K209" r:id="rId293" xr:uid="{6B04D95D-29A1-4401-9871-1CC48F7148E0}"/>
    <hyperlink ref="K211" r:id="rId294" xr:uid="{D59B1DFD-E37D-4C1C-92F4-F3732647C976}"/>
    <hyperlink ref="K213" r:id="rId295" xr:uid="{E5B3434A-9468-46F0-914B-9B105075370B}"/>
    <hyperlink ref="K215" r:id="rId296" xr:uid="{D31677EC-085B-4663-A514-049AAF563766}"/>
    <hyperlink ref="K217" r:id="rId297" xr:uid="{00E3062A-53F3-4E2D-8AF5-69E61F80BF35}"/>
    <hyperlink ref="K219" r:id="rId298" xr:uid="{0F95A1ED-E507-4EB8-8139-7426DABB16E6}"/>
    <hyperlink ref="K221" r:id="rId299" xr:uid="{2D0847AC-C9CB-4089-B9BA-843B215307FC}"/>
    <hyperlink ref="K223" r:id="rId300" xr:uid="{54B5DBE5-BBA6-4B86-895A-6E5D34AEAD92}"/>
    <hyperlink ref="K225" r:id="rId301" xr:uid="{750AAD6D-93AC-4ECA-A720-D2FB5D57A537}"/>
    <hyperlink ref="K227" r:id="rId302" xr:uid="{DA2EBE03-EE69-426B-A432-DA5128868B21}"/>
    <hyperlink ref="K229" r:id="rId303" xr:uid="{7099C903-1B1A-4156-84ED-A4E54DB089E1}"/>
    <hyperlink ref="K231" r:id="rId304" xr:uid="{2D0299B7-4F3D-44C9-9C80-A9228F96AB38}"/>
    <hyperlink ref="K233" r:id="rId305" xr:uid="{386A20DE-63DF-447D-B54C-25BFF86164B8}"/>
    <hyperlink ref="K235" r:id="rId306" xr:uid="{A58CB563-0725-4D45-B847-42D16CC6D855}"/>
    <hyperlink ref="K237" r:id="rId307" xr:uid="{6AF02E6C-1ADC-4904-9BB4-9D883C9B096C}"/>
    <hyperlink ref="K239" r:id="rId308" xr:uid="{1D009AC5-BA2A-43BA-BE7D-D3C5A52AB747}"/>
    <hyperlink ref="K241" r:id="rId309" xr:uid="{007C0135-6FEF-4555-9328-2E62D5CB6522}"/>
    <hyperlink ref="K243" r:id="rId310" xr:uid="{9B368837-26C7-4E15-B148-2183045BC291}"/>
    <hyperlink ref="K245" r:id="rId311" xr:uid="{BE8C0E2B-0B8F-40CB-8A78-C60E40D94468}"/>
    <hyperlink ref="K247" r:id="rId312" xr:uid="{A37E37CB-E90C-4408-9FD4-41B2CE3A63B6}"/>
    <hyperlink ref="K249" r:id="rId313" xr:uid="{ADA20984-494B-4E84-9224-A0E8C325490B}"/>
    <hyperlink ref="K251" r:id="rId314" xr:uid="{C2FD3F70-6F9F-4FA7-9366-403CB046046C}"/>
    <hyperlink ref="K253" r:id="rId315" xr:uid="{DCC0189B-ABB8-4EA9-B33B-947324062E0E}"/>
    <hyperlink ref="K255" r:id="rId316" xr:uid="{0B588D61-5416-42AB-B7D7-44D616E709D1}"/>
    <hyperlink ref="K257" r:id="rId317" xr:uid="{DC10AC7B-EF85-41E5-A2BB-41EEEF45C227}"/>
    <hyperlink ref="K259" r:id="rId318" xr:uid="{6E96722E-AA1B-4359-9A18-6A5CDED77EAD}"/>
    <hyperlink ref="K261" r:id="rId319" xr:uid="{005DC389-1895-4BAE-AA6F-C7020C9DB724}"/>
    <hyperlink ref="K263" r:id="rId320" xr:uid="{72E36D8D-0359-424D-84DF-0974DCCC072E}"/>
    <hyperlink ref="K265" r:id="rId321" xr:uid="{4634C36B-AD58-4105-8D0B-DDE449565008}"/>
    <hyperlink ref="K267" r:id="rId322" xr:uid="{1412D17F-0EF0-457A-B1C5-29141AF11A5B}"/>
    <hyperlink ref="K269" r:id="rId323" xr:uid="{74AB832F-E2B8-4C67-B781-166FD89873AB}"/>
    <hyperlink ref="K271" r:id="rId324" xr:uid="{9E9C7B5C-BA1C-4561-8355-9E03CD3300C8}"/>
    <hyperlink ref="K273" r:id="rId325" xr:uid="{EDA8D77D-34CA-494E-A980-19B29145FBF3}"/>
    <hyperlink ref="K275" r:id="rId326" xr:uid="{D71BE675-7071-4363-8455-4B86AE0C996D}"/>
    <hyperlink ref="K277" r:id="rId327" xr:uid="{C15D5F05-BBCE-4347-B702-2A001FF5AE45}"/>
    <hyperlink ref="K279" r:id="rId328" xr:uid="{DAC881F4-54F5-4ED0-9CB5-A2987D840303}"/>
    <hyperlink ref="K281" r:id="rId329" xr:uid="{3D20CF0E-547D-4523-B70C-C05F3137D933}"/>
    <hyperlink ref="K283" r:id="rId330" xr:uid="{B10C8659-EC63-49EF-8AD3-C9DEB6BAC933}"/>
    <hyperlink ref="K285" r:id="rId331" xr:uid="{59A5D115-1C08-4FD6-A46C-9AABEDA455D4}"/>
    <hyperlink ref="K287" r:id="rId332" xr:uid="{21999B59-4A0C-4BE2-9EC9-33435D5347D1}"/>
    <hyperlink ref="K289" r:id="rId333" xr:uid="{40E57A35-AD61-4875-8938-E866D1AF9DBB}"/>
    <hyperlink ref="K291" r:id="rId334" xr:uid="{9EAA0AB5-2035-4941-AA83-D798544AF7B2}"/>
    <hyperlink ref="K293" r:id="rId335" xr:uid="{83E1BC8C-919C-4740-B333-7641328E6705}"/>
    <hyperlink ref="K295" r:id="rId336" xr:uid="{D3E9185F-D763-4D7A-BCA2-CF7DB73DDCCB}"/>
    <hyperlink ref="K297" r:id="rId337" xr:uid="{0DDC6886-4574-4C1D-A6B6-DFBA595251D3}"/>
    <hyperlink ref="K299" r:id="rId338" xr:uid="{2DB72C86-DAC0-4FF4-903A-62728D35A738}"/>
    <hyperlink ref="K301" r:id="rId339" xr:uid="{841B251F-4D81-4AB6-9088-AAC003E54C67}"/>
    <hyperlink ref="K303" r:id="rId340" xr:uid="{CD73B32F-5B1D-405C-BD12-81943749B2B9}"/>
    <hyperlink ref="K305" r:id="rId341" xr:uid="{ADBE9A19-F5A8-4E37-82D7-4FC470E5FF87}"/>
    <hyperlink ref="K307" r:id="rId342" xr:uid="{F18E262A-9608-4C55-8AE3-BD766B1E3DC0}"/>
    <hyperlink ref="K309" r:id="rId343" xr:uid="{D6AECC83-E3DC-4204-B80A-4D565617E212}"/>
    <hyperlink ref="K311" r:id="rId344" xr:uid="{7B62C1F8-B668-4B1D-AF7B-21D55C265259}"/>
    <hyperlink ref="K313" r:id="rId345" xr:uid="{142EF4A6-A06F-4FE5-B18E-CB495D55E4CA}"/>
    <hyperlink ref="K315" r:id="rId346" xr:uid="{ED876281-15B5-4B95-93EC-621EEB6009AF}"/>
    <hyperlink ref="K317" r:id="rId347" xr:uid="{F3386948-F704-40C6-9A8B-C25EB5DBE4E8}"/>
    <hyperlink ref="K319" r:id="rId348" xr:uid="{0B9E46CC-2B23-468F-9710-EB333EDF9013}"/>
    <hyperlink ref="K321" r:id="rId349" xr:uid="{0A2327B4-2A5C-45FF-AB11-38CC7592C39B}"/>
    <hyperlink ref="K323" r:id="rId350" xr:uid="{9D9C0856-0C2B-42DD-BB42-A183DEF20758}"/>
    <hyperlink ref="K325" r:id="rId351" xr:uid="{CF89D10F-5BAD-4BF0-96E1-12198BF8EC56}"/>
    <hyperlink ref="K327" r:id="rId352" xr:uid="{A964D2FF-B645-4358-9380-DD0F8B6EC57F}"/>
    <hyperlink ref="K329" r:id="rId353" xr:uid="{1061BAEE-BFE6-4661-8BAD-E94CEDD3B857}"/>
    <hyperlink ref="K331" r:id="rId354" xr:uid="{1E187E04-4F43-46F1-A77F-AC74890D9BB3}"/>
    <hyperlink ref="K333" r:id="rId355" xr:uid="{6CF35752-3F12-4317-907A-1D55421A44C3}"/>
    <hyperlink ref="K335" r:id="rId356" xr:uid="{7BB4B825-8112-498F-9946-DEA055CC4DFD}"/>
    <hyperlink ref="K337" r:id="rId357" xr:uid="{CE811CCE-E902-43E0-B01A-1C6CCBF3148F}"/>
    <hyperlink ref="K339" r:id="rId358" xr:uid="{67CAACB0-31B6-4955-9F22-0330F936DAED}"/>
    <hyperlink ref="K341" r:id="rId359" xr:uid="{71875DF4-A115-4366-BC62-EB77CEFF798B}"/>
    <hyperlink ref="K343" r:id="rId360" xr:uid="{299CD1E9-D189-4353-A02E-6E56BDFB7371}"/>
    <hyperlink ref="K345" r:id="rId361" xr:uid="{9AE6FFF1-D8A6-4226-BB2E-62C980548C74}"/>
    <hyperlink ref="K347" r:id="rId362" xr:uid="{E661A74B-2E21-4900-AEA1-0273BED1C459}"/>
    <hyperlink ref="K349" r:id="rId363" xr:uid="{0D2BAC06-80FB-4CA3-AE0C-ABA9A05F7568}"/>
    <hyperlink ref="K351" r:id="rId364" xr:uid="{AF84325F-AC51-4037-8D00-43B150487BCF}"/>
    <hyperlink ref="K353" r:id="rId365" xr:uid="{8008F78C-25C8-4DB2-98F7-7192DBE780C9}"/>
    <hyperlink ref="K355" r:id="rId366" xr:uid="{4B9CB2BF-A977-4929-A5C4-A9EEC7B6CBAF}"/>
    <hyperlink ref="K357" r:id="rId367" xr:uid="{0155C900-BEDF-41A5-9BD8-879B1E116650}"/>
    <hyperlink ref="K359" r:id="rId368" xr:uid="{F7955958-873E-4F3D-BD4D-A49ED9DE835F}"/>
    <hyperlink ref="K361" r:id="rId369" xr:uid="{89F8FCC8-FE8F-48D5-A331-6B903BC1B693}"/>
    <hyperlink ref="K363" r:id="rId370" xr:uid="{76B538E5-C81F-463C-9488-B1E265D141E7}"/>
    <hyperlink ref="K365" r:id="rId371" xr:uid="{ED277037-1210-4466-86E3-2A842123DD57}"/>
    <hyperlink ref="K367:K371" r:id="rId372" display="https://sonel.univ-lr.fr/IMG/pdf/caldwell_2012unesco.pdf" xr:uid="{9B43E9B4-FF41-429E-91E6-76898FD34A34}"/>
    <hyperlink ref="K372" r:id="rId373" xr:uid="{C79EBAE8-5126-4066-B57A-6898ED7DC18B}"/>
    <hyperlink ref="K378" r:id="rId374" xr:uid="{DCCF3B94-7531-405F-97D0-DAA2479BB9BD}"/>
    <hyperlink ref="K384" r:id="rId375" xr:uid="{2A85432B-E646-4226-939A-A97D637D81DE}"/>
    <hyperlink ref="K390" r:id="rId376" xr:uid="{75607CF5-C7F9-4F7A-9A61-0204F158FF13}"/>
    <hyperlink ref="K396" r:id="rId377" xr:uid="{65DAFC26-9533-4B4D-8E7A-329CD150D68F}"/>
    <hyperlink ref="K402" r:id="rId378" xr:uid="{5830ACE6-FEA9-4301-A003-438B80E67694}"/>
    <hyperlink ref="K408" r:id="rId379" xr:uid="{5B083FFC-D5F5-425D-AB9A-0ABE8DE9FAAD}"/>
    <hyperlink ref="K414" r:id="rId380" xr:uid="{43399E66-901C-48B6-A3BF-D5A65715B617}"/>
    <hyperlink ref="K420" r:id="rId381" xr:uid="{E530A6BF-5B74-4384-BBE9-1C87BB26FF9B}"/>
    <hyperlink ref="K426" r:id="rId382" xr:uid="{F8DDD4DA-90DB-483B-AFCA-90870776F8A1}"/>
    <hyperlink ref="K432" r:id="rId383" xr:uid="{A1CE3A0C-B232-4705-BB2E-73B4A70F05E9}"/>
    <hyperlink ref="K438" r:id="rId384" xr:uid="{6877CCA5-E06A-4524-959D-ED32E4ABC588}"/>
    <hyperlink ref="K444" r:id="rId385" xr:uid="{B8E4D49A-51C5-4431-A0BE-80FC26CB1925}"/>
    <hyperlink ref="K450" r:id="rId386" xr:uid="{7DE60CCA-E231-4AD2-9C97-E095CD23C1C2}"/>
    <hyperlink ref="K456" r:id="rId387" xr:uid="{849C28F7-71AE-4A0B-9117-E6EC304089AF}"/>
    <hyperlink ref="K462" r:id="rId388" xr:uid="{53FA0742-1EBC-4278-A0DF-63D217A32371}"/>
    <hyperlink ref="K468" r:id="rId389" xr:uid="{64EFC36E-0D1E-4468-BE20-93DD811EF35D}"/>
    <hyperlink ref="K474" r:id="rId390" xr:uid="{3BB9C5F3-6491-45D9-B4D1-F226012B3130}"/>
    <hyperlink ref="K480" r:id="rId391" xr:uid="{63673705-D062-45B1-9103-EB43BBBFDBD4}"/>
    <hyperlink ref="K486" r:id="rId392" xr:uid="{5E0001BC-FCBA-4728-8D50-7056782BB5D1}"/>
    <hyperlink ref="K373:K377" r:id="rId393" display="https://sonel.univ-lr.fr/IMG/pdf/caldwell_2012unesco.pdf" xr:uid="{68D4CD97-CCE1-4203-B735-E7585BE44322}"/>
    <hyperlink ref="K379:K383" r:id="rId394" display="https://sonel.univ-lr.fr/IMG/pdf/caldwell_2012unesco.pdf" xr:uid="{4414C109-2186-4ACA-9DC9-2D146CB00B41}"/>
    <hyperlink ref="K385:K389" r:id="rId395" display="https://sonel.univ-lr.fr/IMG/pdf/caldwell_2012unesco.pdf" xr:uid="{4D9DDAC5-524C-4718-BA7C-044603CF93FC}"/>
    <hyperlink ref="K391:K395" r:id="rId396" display="https://sonel.univ-lr.fr/IMG/pdf/caldwell_2012unesco.pdf" xr:uid="{21C7E1FA-1208-4968-9003-1BB576EC3FA2}"/>
    <hyperlink ref="K397:K401" r:id="rId397" display="https://sonel.univ-lr.fr/IMG/pdf/caldwell_2012unesco.pdf" xr:uid="{70A08C25-6100-4F87-BAEE-C17E8BE719B3}"/>
    <hyperlink ref="K403:K407" r:id="rId398" display="https://sonel.univ-lr.fr/IMG/pdf/caldwell_2012unesco.pdf" xr:uid="{F8726D77-52DE-476E-ACEE-955A8BE16EDC}"/>
    <hyperlink ref="K409:K413" r:id="rId399" display="https://sonel.univ-lr.fr/IMG/pdf/caldwell_2012unesco.pdf" xr:uid="{E902086B-9AB0-4FEC-BE0A-5659CF86B647}"/>
    <hyperlink ref="K415:K419" r:id="rId400" display="https://sonel.univ-lr.fr/IMG/pdf/caldwell_2012unesco.pdf" xr:uid="{F3CE95B0-88DB-4965-BB29-06653A6AD188}"/>
    <hyperlink ref="K421:K425" r:id="rId401" display="https://sonel.univ-lr.fr/IMG/pdf/caldwell_2012unesco.pdf" xr:uid="{91BABA81-6E43-4B50-A968-1555EAB1E6DC}"/>
    <hyperlink ref="K427:K431" r:id="rId402" display="https://sonel.univ-lr.fr/IMG/pdf/caldwell_2012unesco.pdf" xr:uid="{EA049A4F-1A17-4F34-8243-D4C663DCD324}"/>
    <hyperlink ref="K433:K437" r:id="rId403" display="https://sonel.univ-lr.fr/IMG/pdf/caldwell_2012unesco.pdf" xr:uid="{8F7DB890-4811-43C6-9EBB-3D685B8DDCD4}"/>
    <hyperlink ref="K439:K443" r:id="rId404" display="https://sonel.univ-lr.fr/IMG/pdf/caldwell_2012unesco.pdf" xr:uid="{5F2CB48C-F21E-4758-904B-618790D4876E}"/>
    <hyperlink ref="K445:K449" r:id="rId405" display="https://sonel.univ-lr.fr/IMG/pdf/caldwell_2012unesco.pdf" xr:uid="{2389ADE8-223B-406C-9556-B94C07795B56}"/>
    <hyperlink ref="K451:K455" r:id="rId406" display="https://sonel.univ-lr.fr/IMG/pdf/caldwell_2012unesco.pdf" xr:uid="{3329DDF4-98EC-48AE-93C4-648112190667}"/>
    <hyperlink ref="K457:K461" r:id="rId407" display="https://sonel.univ-lr.fr/IMG/pdf/caldwell_2012unesco.pdf" xr:uid="{AA0C6329-D225-468A-BF9D-2A7AA7E7D9AE}"/>
    <hyperlink ref="K463:K467" r:id="rId408" display="https://sonel.univ-lr.fr/IMG/pdf/caldwell_2012unesco.pdf" xr:uid="{6BA4D11B-EB3C-4152-A7E3-770733C2229B}"/>
    <hyperlink ref="K469:K473" r:id="rId409" display="https://sonel.univ-lr.fr/IMG/pdf/caldwell_2012unesco.pdf" xr:uid="{299A802B-C6BC-433D-9F55-7A3A4A41A42F}"/>
    <hyperlink ref="K475:K479" r:id="rId410" display="https://sonel.univ-lr.fr/IMG/pdf/caldwell_2012unesco.pdf" xr:uid="{B6DB8D13-D672-4FD0-BF36-41F915EA9E41}"/>
    <hyperlink ref="K481:K485" r:id="rId411" display="https://sonel.univ-lr.fr/IMG/pdf/caldwell_2012unesco.pdf" xr:uid="{574A7DA5-63E9-4ECE-BE16-7B3102CA0556}"/>
    <hyperlink ref="K487:K488" r:id="rId412" display="https://sonel.univ-lr.fr/IMG/pdf/caldwell_2012unesco.pdf" xr:uid="{CF9457B3-DFF0-4336-9AD0-998B862439DE}"/>
    <hyperlink ref="K491:K587" r:id="rId413" display="https://pdxscholar.library.pdx.edu/cgi/viewcontent.cgi?article=1426&amp;context=cengin_fac" xr:uid="{759BA255-1307-4081-BFA7-7B3B0B567BDA}"/>
    <hyperlink ref="K590:K591" r:id="rId414" display="https://southerncoastalgroup-scopac.org.uk/wp-content/uploads/2022/01/Digitisation-and-Analysis-of-Poole-Harbour-Tide-Gauge-Record-September-2021.pdf" xr:uid="{2A255D9E-2F82-4175-B6B7-97D2BE80AEA8}"/>
    <hyperlink ref="K593:K601" r:id="rId415" display="https://www.proquest.com/docview/2649433831?fromopenview=true&amp;pq-origsite=gscholar&amp;sourcetype=Scholarly%20Journals" xr:uid="{3736D78C-3393-47F7-B7C4-250D488DD3E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Kenwright</dc:creator>
  <cp:lastModifiedBy>Christian Kenwright</cp:lastModifiedBy>
  <dcterms:created xsi:type="dcterms:W3CDTF">2026-03-13T18:17:07Z</dcterms:created>
  <dcterms:modified xsi:type="dcterms:W3CDTF">2026-05-27T18:14:52Z</dcterms:modified>
</cp:coreProperties>
</file>